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https://vanderbilt365-my.sharepoint.com/personal/amanda_r_lowery_vanderbilt_edu/Documents/Desktop/Admin VU/Advising/class of 2026/"/>
    </mc:Choice>
  </mc:AlternateContent>
  <xr:revisionPtr revIDLastSave="105" documentId="11_42D08DA6413B54A0A3112E8E679DA62384A61560" xr6:coauthVersionLast="47" xr6:coauthVersionMax="47" xr10:uidLastSave="{6D00CE96-7888-4E18-9D60-D87C64421450}"/>
  <bookViews>
    <workbookView xWindow="-110" yWindow="-110" windowWidth="19420" windowHeight="10300" xr2:uid="{00000000-000D-0000-FFFF-FFFF00000000}"/>
  </bookViews>
  <sheets>
    <sheet name="BME general" sheetId="1" r:id="rId1"/>
    <sheet name="BME Premed" sheetId="4" r:id="rId2"/>
    <sheet name="BME_EE Double" sheetId="8" r:id="rId3"/>
    <sheet name="BME_ChemE Double" sheetId="11" r:id="rId4"/>
    <sheet name="BME w EngM minor" sheetId="12" r:id="rId5"/>
    <sheet name="Sheet1" sheetId="5" state="hidden" r:id="rId6"/>
  </sheets>
  <definedNames>
    <definedName name="class_type">Sheet1!$A$1:$A$5</definedName>
    <definedName name="class_types">Sheet1!$A$2:$A$5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 i="11" l="1"/>
  <c r="G45" i="4"/>
  <c r="G46" i="11"/>
  <c r="C40" i="11"/>
  <c r="G46" i="8"/>
  <c r="C40" i="8"/>
  <c r="G46" i="12"/>
  <c r="G45" i="12"/>
  <c r="G44" i="12"/>
  <c r="G43" i="12"/>
  <c r="G40" i="12"/>
  <c r="C40" i="12"/>
  <c r="G29" i="12"/>
  <c r="C29" i="12"/>
  <c r="G19" i="12"/>
  <c r="C19" i="12"/>
  <c r="G9" i="12"/>
  <c r="C9" i="12"/>
  <c r="G40" i="11"/>
  <c r="G29" i="11"/>
  <c r="C29" i="11"/>
  <c r="G19" i="11"/>
  <c r="C19" i="11"/>
  <c r="G9" i="11"/>
  <c r="C9" i="11"/>
  <c r="G49" i="8"/>
  <c r="G48" i="8"/>
  <c r="G47" i="8"/>
  <c r="G40" i="8"/>
  <c r="G29" i="8"/>
  <c r="C29" i="8"/>
  <c r="G19" i="8"/>
  <c r="G9" i="8"/>
  <c r="C9" i="8"/>
  <c r="C40" i="4"/>
  <c r="G29" i="1"/>
  <c r="C29" i="1"/>
  <c r="G46" i="4"/>
  <c r="C29" i="4"/>
  <c r="G19" i="4"/>
  <c r="G44" i="4"/>
  <c r="G43" i="4"/>
  <c r="G40" i="4"/>
  <c r="G29" i="4"/>
  <c r="C19" i="4"/>
  <c r="G9" i="4"/>
  <c r="C9" i="4"/>
  <c r="C19" i="1"/>
  <c r="G19" i="1"/>
  <c r="C40" i="1"/>
  <c r="G9" i="1"/>
  <c r="C9" i="1"/>
  <c r="G43" i="1"/>
  <c r="G44" i="1"/>
  <c r="G45" i="1"/>
  <c r="G46" i="1"/>
  <c r="G40" i="1"/>
  <c r="C42" i="12" l="1"/>
  <c r="C42" i="8"/>
  <c r="C42" i="11"/>
  <c r="C42" i="4"/>
  <c r="C42" i="1"/>
</calcChain>
</file>

<file path=xl/sharedStrings.xml><?xml version="1.0" encoding="utf-8"?>
<sst xmlns="http://schemas.openxmlformats.org/spreadsheetml/2006/main" count="705" uniqueCount="162">
  <si>
    <t xml:space="preserve">First Year </t>
  </si>
  <si>
    <t>Fall</t>
  </si>
  <si>
    <t>LAC</t>
  </si>
  <si>
    <t>LAC Elective</t>
  </si>
  <si>
    <t>Total Hours for Fall</t>
  </si>
  <si>
    <t>Total Hours for Spring</t>
  </si>
  <si>
    <t>Second year</t>
  </si>
  <si>
    <t>Spring</t>
  </si>
  <si>
    <t>Third Year</t>
  </si>
  <si>
    <t xml:space="preserve">Fourth Year </t>
  </si>
  <si>
    <t>Biomaterials</t>
  </si>
  <si>
    <t>Circuits I</t>
  </si>
  <si>
    <t>Open</t>
  </si>
  <si>
    <t>Open Elective</t>
  </si>
  <si>
    <t>BME Design</t>
  </si>
  <si>
    <t>Design Seminar</t>
  </si>
  <si>
    <t>Note:</t>
  </si>
  <si>
    <t>ES 1401/2/3</t>
  </si>
  <si>
    <t>EECE 2112</t>
  </si>
  <si>
    <t xml:space="preserve">BSCI 1510/1510L </t>
  </si>
  <si>
    <t>BME 2100</t>
  </si>
  <si>
    <t>BME 3000</t>
  </si>
  <si>
    <t>BME 4950</t>
  </si>
  <si>
    <t>BME 4959</t>
  </si>
  <si>
    <t>BME 4951</t>
  </si>
  <si>
    <t>BSCI 1511/1511L</t>
  </si>
  <si>
    <t>Biochemistry</t>
  </si>
  <si>
    <t>BME Elective</t>
  </si>
  <si>
    <t>BME</t>
  </si>
  <si>
    <t>BSCI 2520</t>
  </si>
  <si>
    <t>Total hours to graduate</t>
  </si>
  <si>
    <t>OPEN</t>
  </si>
  <si>
    <t xml:space="preserve"> </t>
  </si>
  <si>
    <t>TECH ELECTIVES</t>
  </si>
  <si>
    <t>BME ELECTIVES</t>
  </si>
  <si>
    <t>LAC ELECTIVES</t>
  </si>
  <si>
    <t>OPEN ELECTIVES</t>
  </si>
  <si>
    <t>Total</t>
  </si>
  <si>
    <t>Required</t>
  </si>
  <si>
    <t>TECH</t>
  </si>
  <si>
    <t>(example)</t>
  </si>
  <si>
    <t>Psych 1200</t>
  </si>
  <si>
    <t>AP Psych (General Psychology)</t>
  </si>
  <si>
    <t>An example for what may go in the AP rows:</t>
  </si>
  <si>
    <t>For transfer students, ES 1401-1403 can be replaced with any technical course (3 hours) in engineering (e.g., EngM and engineering ethics courses do not fulfill this requirement).</t>
  </si>
  <si>
    <t>Introduction to Engineering Modules</t>
  </si>
  <si>
    <t>General Chemistry (Lecture, Lab, Recitation)</t>
  </si>
  <si>
    <t>General Physics I and Lab</t>
  </si>
  <si>
    <t>Multivariable Calculus</t>
  </si>
  <si>
    <t>Introduction to Biological Sciences and Lab</t>
  </si>
  <si>
    <t>General Physics II and Lab</t>
  </si>
  <si>
    <t>Differential Equations with Linear Algebra + Recitation</t>
  </si>
  <si>
    <t>Accelerated Single-Variable Calculus I + Recitation</t>
  </si>
  <si>
    <t>Accelerated Single-Variable Calculus II + Recitation</t>
  </si>
  <si>
    <t>Technical Elective</t>
  </si>
  <si>
    <t>Innovations and Careers in BME</t>
  </si>
  <si>
    <t>BME 2400</t>
  </si>
  <si>
    <t>BME 2900W</t>
  </si>
  <si>
    <t>Biomedical Engineering Lab I</t>
  </si>
  <si>
    <t>Introductory Biomechanics</t>
  </si>
  <si>
    <t>BME 3500</t>
  </si>
  <si>
    <t>BME 3400</t>
  </si>
  <si>
    <t>BME 3900W</t>
  </si>
  <si>
    <t>Biomedical Engineering Lab II</t>
  </si>
  <si>
    <t>Phyisiological Transport Phenomena</t>
  </si>
  <si>
    <t>BME 3301</t>
  </si>
  <si>
    <t xml:space="preserve">LAC </t>
  </si>
  <si>
    <t>Biomedical Engineering Lab III</t>
  </si>
  <si>
    <t>Tech Elective</t>
  </si>
  <si>
    <t>You need 18 hours of LAC (Liberal arts core), 6 hours of Open, 12 hours of BME and 9 hours of Tech (Science, Engineering, or Math) electives to graduate with a BME degree. BME elective hours can replace any of the electives except LAC.</t>
  </si>
  <si>
    <t>Anyone interested in C++ can replace CS 1103 with equivalent course (CS 1101)</t>
  </si>
  <si>
    <t>English W Course</t>
  </si>
  <si>
    <t>General Psychology</t>
  </si>
  <si>
    <t>PSY 1200</t>
  </si>
  <si>
    <r>
      <rPr>
        <sz val="11"/>
        <color rgb="FF00B050"/>
        <rFont val="Calibri"/>
        <family val="2"/>
        <scheme val="minor"/>
      </rPr>
      <t>Green Text</t>
    </r>
    <r>
      <rPr>
        <sz val="11"/>
        <color theme="1"/>
        <rFont val="Calibri"/>
        <family val="2"/>
        <scheme val="minor"/>
      </rPr>
      <t xml:space="preserve"> Denotates Classes specific to pre-med students</t>
    </r>
  </si>
  <si>
    <t>Organic Chemistry</t>
  </si>
  <si>
    <t>MATH 1300</t>
  </si>
  <si>
    <t>MATH 1301</t>
  </si>
  <si>
    <t>PHYS 1601/1601L</t>
  </si>
  <si>
    <t>MATH 2400</t>
  </si>
  <si>
    <t>PHYS 1602/1602L</t>
  </si>
  <si>
    <t>MATH 2300</t>
  </si>
  <si>
    <t>CHEM 2221/2221L</t>
  </si>
  <si>
    <t>CHEM 1601/1601L</t>
  </si>
  <si>
    <t>CHEM 1602/1602L</t>
  </si>
  <si>
    <t>CHEM 2222/2222L</t>
  </si>
  <si>
    <t>Sociology</t>
  </si>
  <si>
    <t>Introduction to Biological Sciences</t>
  </si>
  <si>
    <t>BME Electice</t>
  </si>
  <si>
    <t>*extra elective hours count for OPEN</t>
  </si>
  <si>
    <t>Quantitative Methods I</t>
  </si>
  <si>
    <t>Quantitative Methods II</t>
  </si>
  <si>
    <t>Systems Physiology I</t>
  </si>
  <si>
    <t>Systems Physiology II</t>
  </si>
  <si>
    <t>Biomedical Instrumentation II</t>
  </si>
  <si>
    <t>Biomedical Instrumentation I</t>
  </si>
  <si>
    <t>Electronics I</t>
  </si>
  <si>
    <t>EECE</t>
  </si>
  <si>
    <t>Elective Requirements</t>
  </si>
  <si>
    <t>Total hours to graduate *</t>
  </si>
  <si>
    <t>* BME/EECE double major does not require any open electives (128 hours) but BME 1010 is highly recommended</t>
  </si>
  <si>
    <t>(to add more AP classes with the given excel spreadsheet format, copy A4:D4 and insert additional rows)</t>
  </si>
  <si>
    <t>ChBE 2100</t>
  </si>
  <si>
    <t>Chemical Process Principles</t>
  </si>
  <si>
    <t>Organic Chemistry and Lab</t>
  </si>
  <si>
    <t>ChBE 2200</t>
  </si>
  <si>
    <t>Thermodynamics</t>
  </si>
  <si>
    <t>ChBE 3200</t>
  </si>
  <si>
    <t>ChBE 3300</t>
  </si>
  <si>
    <t>Phase Equilibra and Stage-Based Separations</t>
  </si>
  <si>
    <t>Fluid Mechanics and Heat Transfer</t>
  </si>
  <si>
    <t>ChBE 3250</t>
  </si>
  <si>
    <t>ChBE 3350</t>
  </si>
  <si>
    <t>Mass Transfer and Rate-Based Separations</t>
  </si>
  <si>
    <t>Chemical Reaction Engineering</t>
  </si>
  <si>
    <t>ChBE 4900W</t>
  </si>
  <si>
    <t>ChBE 4950W</t>
  </si>
  <si>
    <t>Chemical Laboratory II</t>
  </si>
  <si>
    <t>Chemical Engineering and Process and Product Design</t>
  </si>
  <si>
    <t>Technology Strategy</t>
  </si>
  <si>
    <t>ENGM 2210</t>
  </si>
  <si>
    <t>Applied Behavioral Science</t>
  </si>
  <si>
    <t>Enterprise Systems Design or Systems Engineering</t>
  </si>
  <si>
    <t>ENGM 2440</t>
  </si>
  <si>
    <t>ENGM 3000 or ENGM 3010</t>
  </si>
  <si>
    <r>
      <rPr>
        <sz val="11"/>
        <color rgb="FF00B050"/>
        <rFont val="Calibri"/>
        <family val="2"/>
        <scheme val="minor"/>
      </rPr>
      <t>Green Text</t>
    </r>
    <r>
      <rPr>
        <sz val="11"/>
        <color theme="1"/>
        <rFont val="Calibri"/>
        <family val="2"/>
        <scheme val="minor"/>
      </rPr>
      <t xml:space="preserve"> Denotates Classes specific to Engineering Management Minor</t>
    </r>
  </si>
  <si>
    <t>Program &amp; Project Management</t>
  </si>
  <si>
    <t>BME 3700</t>
  </si>
  <si>
    <t>ENGM Elective (see EngM minor website to see list of potential elective courses)</t>
  </si>
  <si>
    <t>BME 1015</t>
  </si>
  <si>
    <t>CS 1103/1101/1104</t>
  </si>
  <si>
    <t>Introductory Programming</t>
  </si>
  <si>
    <t>BME 3302</t>
  </si>
  <si>
    <t>BME 4901W</t>
  </si>
  <si>
    <t>ChBE 4959</t>
  </si>
  <si>
    <t>Professional Practice of Safety in ChE Design</t>
  </si>
  <si>
    <t>Digital Systems and Lab</t>
  </si>
  <si>
    <t>BME 2301</t>
  </si>
  <si>
    <t>BME 2302</t>
  </si>
  <si>
    <t>ChBE 4951W</t>
  </si>
  <si>
    <t>ChE Design</t>
  </si>
  <si>
    <t>BME/ChBE Elective</t>
  </si>
  <si>
    <t>BME/ChBE</t>
  </si>
  <si>
    <t>1.	ChBE/BME Elective: 3 hours selected from CHBE 4500, 4800, 4805, 4810, 4820. This major elective can also be satisfied by any BME course numbered 4000 or higher except BME 6110. Other BME courses below 4000 (for example, BME 3890 special topics courses) will be considered as exceptions that must be approved by your BME/ChE double major advisor (Craig Duvall and/or Paul Laibinis).</t>
  </si>
  <si>
    <t>General BME</t>
  </si>
  <si>
    <t>BME PreMED</t>
  </si>
  <si>
    <t>ECE 2112</t>
  </si>
  <si>
    <t>BME/ChBE Double Major</t>
  </si>
  <si>
    <t>BME/ECE Double Major</t>
  </si>
  <si>
    <t>ECE 2123/2123L</t>
  </si>
  <si>
    <t>CS 1101</t>
  </si>
  <si>
    <t>Circuits I + Lab</t>
  </si>
  <si>
    <t>ECE 2214</t>
  </si>
  <si>
    <t>Analog Circuits and Systems</t>
  </si>
  <si>
    <t>ECE 2112/2112L</t>
  </si>
  <si>
    <t>CS 2201/2203</t>
  </si>
  <si>
    <t>Program Design and Data Structures</t>
  </si>
  <si>
    <t>ECE 3235/3235L</t>
  </si>
  <si>
    <t>ECE</t>
  </si>
  <si>
    <t>ECE elective</t>
  </si>
  <si>
    <t>ECE Elective</t>
  </si>
  <si>
    <t>BME with Engineering Management Minor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</si>
</sst>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sz val="11"/>
      <color rgb="FF00B050"/>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23">
    <xf numFmtId="0" fontId="0" fillId="0" borderId="0" xfId="0"/>
    <xf numFmtId="0" fontId="1" fillId="0" borderId="0" xfId="0" applyFont="1"/>
    <xf numFmtId="1" fontId="0" fillId="0" borderId="0" xfId="0" applyNumberFormat="1"/>
    <xf numFmtId="0" fontId="3" fillId="0" borderId="0" xfId="0" applyFont="1"/>
    <xf numFmtId="0" fontId="0" fillId="0" borderId="0" xfId="0" applyAlignment="1">
      <alignment wrapText="1"/>
    </xf>
    <xf numFmtId="0" fontId="4" fillId="0" borderId="0" xfId="0" applyFont="1"/>
    <xf numFmtId="0" fontId="4" fillId="0" borderId="0" xfId="0" applyFont="1" applyAlignment="1">
      <alignment wrapText="1"/>
    </xf>
    <xf numFmtId="0" fontId="0" fillId="0" borderId="0" xfId="0" applyAlignment="1">
      <alignment horizontal="left" vertical="center" wrapText="1"/>
    </xf>
    <xf numFmtId="0" fontId="0" fillId="0" borderId="0" xfId="0" applyAlignment="1">
      <alignment horizontal="right"/>
    </xf>
    <xf numFmtId="0" fontId="1" fillId="0" borderId="0" xfId="0" applyFont="1" applyAlignment="1">
      <alignment horizontal="right"/>
    </xf>
    <xf numFmtId="0" fontId="1" fillId="2" borderId="0" xfId="0" applyFont="1" applyFill="1"/>
    <xf numFmtId="0" fontId="3" fillId="0" borderId="0" xfId="0" applyFont="1" applyAlignment="1">
      <alignment wrapText="1"/>
    </xf>
    <xf numFmtId="0" fontId="2" fillId="0" borderId="0" xfId="0" applyFont="1"/>
    <xf numFmtId="0" fontId="1" fillId="0" borderId="0" xfId="0" applyFont="1" applyAlignment="1">
      <alignment horizontal="left" wrapText="1"/>
    </xf>
    <xf numFmtId="0" fontId="0" fillId="0" borderId="0" xfId="0" applyAlignment="1">
      <alignment wrapText="1"/>
    </xf>
    <xf numFmtId="0" fontId="0" fillId="0" borderId="0" xfId="0"/>
    <xf numFmtId="0" fontId="0" fillId="0" borderId="0" xfId="0" applyAlignment="1">
      <alignment horizontal="left" vertical="center" wrapText="1"/>
    </xf>
    <xf numFmtId="0" fontId="1" fillId="0" borderId="0" xfId="0" applyFont="1" applyAlignment="1">
      <alignment horizontal="right"/>
    </xf>
    <xf numFmtId="0" fontId="1" fillId="0" borderId="0" xfId="0" applyFont="1" applyAlignment="1">
      <alignment horizontal="center"/>
    </xf>
    <xf numFmtId="0" fontId="0" fillId="0" borderId="0" xfId="0" applyFill="1"/>
    <xf numFmtId="0" fontId="0" fillId="0" borderId="0" xfId="0" applyFill="1" applyAlignment="1">
      <alignment wrapText="1"/>
    </xf>
    <xf numFmtId="0" fontId="1" fillId="0" borderId="0" xfId="0" applyFont="1" applyFill="1"/>
    <xf numFmtId="1" fontId="0" fillId="0" borderId="0" xfId="0" applyNumberFormat="1" applyFill="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55"/>
  <sheetViews>
    <sheetView tabSelected="1" zoomScaleNormal="100" workbookViewId="0">
      <selection activeCell="C2" sqref="C2"/>
    </sheetView>
  </sheetViews>
  <sheetFormatPr defaultRowHeight="14.5" x14ac:dyDescent="0.35"/>
  <cols>
    <col min="1" max="1" width="17.08984375" customWidth="1"/>
    <col min="2" max="2" width="30" customWidth="1"/>
    <col min="3" max="3" width="7.81640625" customWidth="1"/>
    <col min="4" max="4" width="7.36328125" customWidth="1"/>
    <col min="5" max="5" width="17.08984375" customWidth="1"/>
    <col min="6" max="6" width="33.08984375" customWidth="1"/>
    <col min="7" max="8" width="7.81640625" customWidth="1"/>
    <col min="9" max="9" width="7.54296875" customWidth="1"/>
    <col min="12" max="12" width="37.54296875" customWidth="1"/>
  </cols>
  <sheetData>
    <row r="1" spans="1:8" x14ac:dyDescent="0.35">
      <c r="A1" s="18" t="s">
        <v>144</v>
      </c>
      <c r="B1" s="18"/>
      <c r="C1" s="18"/>
      <c r="D1" s="18"/>
      <c r="E1" s="18"/>
      <c r="F1" s="18"/>
      <c r="G1" s="18"/>
    </row>
    <row r="2" spans="1:8" x14ac:dyDescent="0.35">
      <c r="A2" s="1" t="s">
        <v>0</v>
      </c>
    </row>
    <row r="3" spans="1:8" x14ac:dyDescent="0.35">
      <c r="A3" s="1" t="s">
        <v>1</v>
      </c>
      <c r="E3" s="1" t="s">
        <v>7</v>
      </c>
    </row>
    <row r="4" spans="1:8" ht="29" x14ac:dyDescent="0.35">
      <c r="A4" t="s">
        <v>83</v>
      </c>
      <c r="B4" s="4" t="s">
        <v>46</v>
      </c>
      <c r="C4">
        <v>4</v>
      </c>
      <c r="E4" t="s">
        <v>84</v>
      </c>
      <c r="F4" s="4" t="s">
        <v>46</v>
      </c>
      <c r="G4">
        <v>4</v>
      </c>
    </row>
    <row r="5" spans="1:8" ht="29" x14ac:dyDescent="0.35">
      <c r="A5" t="s">
        <v>76</v>
      </c>
      <c r="B5" s="4" t="s">
        <v>52</v>
      </c>
      <c r="C5">
        <v>4</v>
      </c>
      <c r="D5" t="s">
        <v>32</v>
      </c>
      <c r="E5" t="s">
        <v>77</v>
      </c>
      <c r="F5" s="4" t="s">
        <v>53</v>
      </c>
      <c r="G5">
        <v>4</v>
      </c>
    </row>
    <row r="6" spans="1:8" x14ac:dyDescent="0.35">
      <c r="A6" t="s">
        <v>2</v>
      </c>
      <c r="B6" s="4" t="s">
        <v>3</v>
      </c>
      <c r="C6">
        <v>3</v>
      </c>
      <c r="D6" t="s">
        <v>2</v>
      </c>
      <c r="E6" t="s">
        <v>130</v>
      </c>
      <c r="F6" s="4" t="s">
        <v>131</v>
      </c>
      <c r="G6">
        <v>3</v>
      </c>
    </row>
    <row r="7" spans="1:8" ht="29" x14ac:dyDescent="0.35">
      <c r="A7" t="s">
        <v>17</v>
      </c>
      <c r="B7" s="4" t="s">
        <v>45</v>
      </c>
      <c r="C7">
        <v>3</v>
      </c>
      <c r="D7" t="s">
        <v>32</v>
      </c>
      <c r="E7" t="s">
        <v>78</v>
      </c>
      <c r="F7" s="4" t="s">
        <v>47</v>
      </c>
      <c r="G7">
        <v>4</v>
      </c>
    </row>
    <row r="8" spans="1:8" x14ac:dyDescent="0.35">
      <c r="B8" s="4"/>
      <c r="E8" t="s">
        <v>129</v>
      </c>
      <c r="F8" s="4" t="s">
        <v>55</v>
      </c>
      <c r="G8">
        <v>1</v>
      </c>
      <c r="H8" t="s">
        <v>31</v>
      </c>
    </row>
    <row r="9" spans="1:8" x14ac:dyDescent="0.35">
      <c r="B9" s="1" t="s">
        <v>4</v>
      </c>
      <c r="C9" s="1">
        <f>SUM(C4:C8)</f>
        <v>14</v>
      </c>
      <c r="F9" s="1" t="s">
        <v>5</v>
      </c>
      <c r="G9" s="1">
        <f>SUM(G4:G8)</f>
        <v>16</v>
      </c>
    </row>
    <row r="10" spans="1:8" ht="12.75" customHeight="1" x14ac:dyDescent="0.35"/>
    <row r="11" spans="1:8" x14ac:dyDescent="0.35">
      <c r="A11" s="1" t="s">
        <v>6</v>
      </c>
      <c r="B11" s="1"/>
    </row>
    <row r="12" spans="1:8" x14ac:dyDescent="0.35">
      <c r="A12" s="1" t="s">
        <v>1</v>
      </c>
      <c r="E12" s="1" t="s">
        <v>7</v>
      </c>
    </row>
    <row r="13" spans="1:8" x14ac:dyDescent="0.35">
      <c r="A13" t="s">
        <v>137</v>
      </c>
      <c r="B13" s="4" t="s">
        <v>92</v>
      </c>
      <c r="C13">
        <v>3</v>
      </c>
      <c r="D13" t="s">
        <v>32</v>
      </c>
      <c r="E13" t="s">
        <v>138</v>
      </c>
      <c r="F13" s="4" t="s">
        <v>93</v>
      </c>
      <c r="G13">
        <v>3</v>
      </c>
    </row>
    <row r="14" spans="1:8" x14ac:dyDescent="0.35">
      <c r="A14" t="s">
        <v>81</v>
      </c>
      <c r="B14" s="4" t="s">
        <v>48</v>
      </c>
      <c r="C14">
        <v>3</v>
      </c>
      <c r="E14" t="s">
        <v>20</v>
      </c>
      <c r="F14" s="4" t="s">
        <v>59</v>
      </c>
      <c r="G14">
        <v>3</v>
      </c>
    </row>
    <row r="15" spans="1:8" ht="29" x14ac:dyDescent="0.35">
      <c r="A15" t="s">
        <v>19</v>
      </c>
      <c r="B15" s="4" t="s">
        <v>49</v>
      </c>
      <c r="C15">
        <v>4</v>
      </c>
      <c r="E15" t="s">
        <v>56</v>
      </c>
      <c r="F15" s="4" t="s">
        <v>90</v>
      </c>
      <c r="G15">
        <v>3</v>
      </c>
    </row>
    <row r="16" spans="1:8" x14ac:dyDescent="0.35">
      <c r="A16" t="s">
        <v>80</v>
      </c>
      <c r="B16" s="4" t="s">
        <v>50</v>
      </c>
      <c r="C16">
        <v>4</v>
      </c>
      <c r="E16" t="s">
        <v>57</v>
      </c>
      <c r="F16" s="4" t="s">
        <v>58</v>
      </c>
      <c r="G16">
        <v>1</v>
      </c>
    </row>
    <row r="17" spans="1:8" ht="29" x14ac:dyDescent="0.35">
      <c r="A17" t="s">
        <v>2</v>
      </c>
      <c r="B17" s="4" t="s">
        <v>3</v>
      </c>
      <c r="C17">
        <v>3</v>
      </c>
      <c r="D17" t="s">
        <v>2</v>
      </c>
      <c r="E17" t="s">
        <v>79</v>
      </c>
      <c r="F17" s="4" t="s">
        <v>51</v>
      </c>
      <c r="G17">
        <v>4</v>
      </c>
    </row>
    <row r="18" spans="1:8" x14ac:dyDescent="0.35">
      <c r="E18" t="s">
        <v>146</v>
      </c>
      <c r="F18" s="4" t="s">
        <v>11</v>
      </c>
      <c r="G18">
        <v>3</v>
      </c>
    </row>
    <row r="19" spans="1:8" x14ac:dyDescent="0.35">
      <c r="B19" s="1" t="s">
        <v>4</v>
      </c>
      <c r="C19" s="1">
        <f>SUM(C13:C18)</f>
        <v>17</v>
      </c>
      <c r="F19" s="1" t="s">
        <v>5</v>
      </c>
      <c r="G19" s="1">
        <f>SUM(G13:G18)</f>
        <v>17</v>
      </c>
    </row>
    <row r="20" spans="1:8" ht="12.75" customHeight="1" x14ac:dyDescent="0.35"/>
    <row r="21" spans="1:8" x14ac:dyDescent="0.35">
      <c r="A21" s="1" t="s">
        <v>8</v>
      </c>
    </row>
    <row r="22" spans="1:8" x14ac:dyDescent="0.35">
      <c r="A22" s="1" t="s">
        <v>1</v>
      </c>
      <c r="E22" s="1" t="s">
        <v>7</v>
      </c>
    </row>
    <row r="23" spans="1:8" ht="29" x14ac:dyDescent="0.35">
      <c r="A23" t="s">
        <v>21</v>
      </c>
      <c r="B23" s="4" t="s">
        <v>64</v>
      </c>
      <c r="C23">
        <v>3</v>
      </c>
      <c r="E23" t="s">
        <v>132</v>
      </c>
      <c r="F23" s="4" t="s">
        <v>94</v>
      </c>
      <c r="G23">
        <v>4</v>
      </c>
    </row>
    <row r="24" spans="1:8" x14ac:dyDescent="0.35">
      <c r="A24" t="s">
        <v>65</v>
      </c>
      <c r="B24" s="4" t="s">
        <v>95</v>
      </c>
      <c r="C24">
        <v>4</v>
      </c>
      <c r="E24" t="s">
        <v>60</v>
      </c>
      <c r="F24" s="4" t="s">
        <v>10</v>
      </c>
      <c r="G24">
        <v>3</v>
      </c>
    </row>
    <row r="25" spans="1:8" x14ac:dyDescent="0.35">
      <c r="A25" t="s">
        <v>61</v>
      </c>
      <c r="B25" t="s">
        <v>91</v>
      </c>
      <c r="C25">
        <v>3</v>
      </c>
      <c r="E25" t="s">
        <v>28</v>
      </c>
      <c r="F25" s="4" t="s">
        <v>27</v>
      </c>
      <c r="G25" s="2">
        <v>3</v>
      </c>
      <c r="H25" t="s">
        <v>28</v>
      </c>
    </row>
    <row r="26" spans="1:8" x14ac:dyDescent="0.35">
      <c r="A26" t="s">
        <v>62</v>
      </c>
      <c r="B26" t="s">
        <v>63</v>
      </c>
      <c r="C26">
        <v>1</v>
      </c>
      <c r="E26" t="s">
        <v>28</v>
      </c>
      <c r="F26" s="4" t="s">
        <v>27</v>
      </c>
      <c r="G26">
        <v>3</v>
      </c>
      <c r="H26" t="s">
        <v>28</v>
      </c>
    </row>
    <row r="27" spans="1:8" x14ac:dyDescent="0.35">
      <c r="A27" t="s">
        <v>2</v>
      </c>
      <c r="B27" s="4" t="s">
        <v>3</v>
      </c>
      <c r="C27">
        <v>3</v>
      </c>
      <c r="D27" t="s">
        <v>2</v>
      </c>
      <c r="E27" t="s">
        <v>2</v>
      </c>
      <c r="F27" s="4" t="s">
        <v>3</v>
      </c>
      <c r="G27">
        <v>3</v>
      </c>
      <c r="H27" t="s">
        <v>2</v>
      </c>
    </row>
    <row r="28" spans="1:8" x14ac:dyDescent="0.35">
      <c r="A28" t="s">
        <v>39</v>
      </c>
      <c r="B28" s="4" t="s">
        <v>54</v>
      </c>
      <c r="C28">
        <v>3</v>
      </c>
      <c r="D28" t="s">
        <v>39</v>
      </c>
    </row>
    <row r="29" spans="1:8" x14ac:dyDescent="0.35">
      <c r="B29" s="1" t="s">
        <v>4</v>
      </c>
      <c r="C29" s="1">
        <f>SUM(C23:C28)</f>
        <v>17</v>
      </c>
      <c r="F29" s="1" t="s">
        <v>5</v>
      </c>
      <c r="G29" s="1">
        <f>SUM(G23:G28)</f>
        <v>16</v>
      </c>
    </row>
    <row r="30" spans="1:8" ht="12.75" customHeight="1" x14ac:dyDescent="0.35"/>
    <row r="31" spans="1:8" x14ac:dyDescent="0.35">
      <c r="A31" s="1" t="s">
        <v>9</v>
      </c>
    </row>
    <row r="32" spans="1:8" x14ac:dyDescent="0.35">
      <c r="A32" s="1" t="s">
        <v>1</v>
      </c>
      <c r="E32" s="1" t="s">
        <v>7</v>
      </c>
    </row>
    <row r="33" spans="1:8" x14ac:dyDescent="0.35">
      <c r="A33" t="s">
        <v>133</v>
      </c>
      <c r="B33" s="4" t="s">
        <v>67</v>
      </c>
      <c r="C33">
        <v>1</v>
      </c>
      <c r="D33" t="s">
        <v>32</v>
      </c>
      <c r="E33" t="s">
        <v>24</v>
      </c>
      <c r="F33" s="4" t="s">
        <v>14</v>
      </c>
      <c r="G33">
        <v>3</v>
      </c>
    </row>
    <row r="34" spans="1:8" x14ac:dyDescent="0.35">
      <c r="A34" t="s">
        <v>22</v>
      </c>
      <c r="B34" s="4" t="s">
        <v>14</v>
      </c>
      <c r="C34">
        <v>2</v>
      </c>
      <c r="E34" t="s">
        <v>28</v>
      </c>
      <c r="F34" s="4" t="s">
        <v>27</v>
      </c>
      <c r="G34">
        <v>3</v>
      </c>
      <c r="H34" t="s">
        <v>28</v>
      </c>
    </row>
    <row r="35" spans="1:8" x14ac:dyDescent="0.35">
      <c r="A35" t="s">
        <v>23</v>
      </c>
      <c r="B35" s="4" t="s">
        <v>15</v>
      </c>
      <c r="C35">
        <v>1</v>
      </c>
      <c r="E35" t="s">
        <v>39</v>
      </c>
      <c r="F35" s="4" t="s">
        <v>68</v>
      </c>
      <c r="G35">
        <v>3</v>
      </c>
      <c r="H35" t="s">
        <v>39</v>
      </c>
    </row>
    <row r="36" spans="1:8" x14ac:dyDescent="0.35">
      <c r="A36" t="s">
        <v>66</v>
      </c>
      <c r="B36" t="s">
        <v>3</v>
      </c>
      <c r="C36">
        <v>3</v>
      </c>
      <c r="D36" t="s">
        <v>2</v>
      </c>
      <c r="E36" t="s">
        <v>2</v>
      </c>
      <c r="F36" s="4" t="s">
        <v>3</v>
      </c>
      <c r="G36">
        <v>3</v>
      </c>
      <c r="H36" t="s">
        <v>2</v>
      </c>
    </row>
    <row r="37" spans="1:8" x14ac:dyDescent="0.35">
      <c r="A37" t="s">
        <v>28</v>
      </c>
      <c r="B37" s="4" t="s">
        <v>27</v>
      </c>
      <c r="C37">
        <v>3</v>
      </c>
      <c r="D37" t="s">
        <v>28</v>
      </c>
      <c r="E37" t="s">
        <v>12</v>
      </c>
      <c r="F37" s="4" t="s">
        <v>13</v>
      </c>
      <c r="G37">
        <v>3</v>
      </c>
      <c r="H37" t="s">
        <v>31</v>
      </c>
    </row>
    <row r="38" spans="1:8" x14ac:dyDescent="0.35">
      <c r="A38" t="s">
        <v>39</v>
      </c>
      <c r="B38" s="4" t="s">
        <v>54</v>
      </c>
      <c r="C38">
        <v>3</v>
      </c>
      <c r="D38" t="s">
        <v>39</v>
      </c>
    </row>
    <row r="39" spans="1:8" x14ac:dyDescent="0.35">
      <c r="A39" t="s">
        <v>12</v>
      </c>
      <c r="B39" s="4" t="s">
        <v>13</v>
      </c>
      <c r="C39">
        <v>2</v>
      </c>
      <c r="D39" t="s">
        <v>31</v>
      </c>
    </row>
    <row r="40" spans="1:8" x14ac:dyDescent="0.35">
      <c r="B40" s="1" t="s">
        <v>4</v>
      </c>
      <c r="C40" s="1">
        <f>SUM(C33:C39)</f>
        <v>15</v>
      </c>
      <c r="F40" s="1" t="s">
        <v>5</v>
      </c>
      <c r="G40" s="1">
        <f>SUM(G33:G39)</f>
        <v>15</v>
      </c>
    </row>
    <row r="41" spans="1:8" x14ac:dyDescent="0.35">
      <c r="B41" s="4"/>
    </row>
    <row r="42" spans="1:8" s="1" customFormat="1" x14ac:dyDescent="0.35">
      <c r="A42" s="1" t="s">
        <v>30</v>
      </c>
      <c r="C42" s="1" t="e">
        <f>C9+G9+C19+G19+C29+G29+C40+G40+#REF!</f>
        <v>#REF!</v>
      </c>
      <c r="G42" s="1" t="s">
        <v>37</v>
      </c>
      <c r="H42" s="1" t="s">
        <v>38</v>
      </c>
    </row>
    <row r="43" spans="1:8" s="1" customFormat="1" x14ac:dyDescent="0.35">
      <c r="F43" t="s">
        <v>33</v>
      </c>
      <c r="G43">
        <f>SUMIF(D1:D40,"=TECH",C1:C40)+SUMIF(H4:H40,"=TECH",G4:G40)</f>
        <v>9</v>
      </c>
      <c r="H43">
        <v>9</v>
      </c>
    </row>
    <row r="44" spans="1:8" s="1" customFormat="1" x14ac:dyDescent="0.35">
      <c r="F44" t="s">
        <v>34</v>
      </c>
      <c r="G44">
        <f>SUMIF(D1:D40,"=BME",C1:C40)+SUMIF(H4:H40,"=BME",G4:G40)</f>
        <v>12</v>
      </c>
      <c r="H44">
        <v>12</v>
      </c>
    </row>
    <row r="45" spans="1:8" s="1" customFormat="1" x14ac:dyDescent="0.35">
      <c r="F45" t="s">
        <v>35</v>
      </c>
      <c r="G45">
        <f>SUMIF(D1:D40,"=LAC",C1:C40)+SUMIF(H4:H40,"=LAC",G4:G40)</f>
        <v>18</v>
      </c>
      <c r="H45">
        <v>18</v>
      </c>
    </row>
    <row r="46" spans="1:8" s="1" customFormat="1" x14ac:dyDescent="0.35">
      <c r="F46" t="s">
        <v>36</v>
      </c>
      <c r="G46">
        <f>SUMIF(D1:D40,"=OPEN",C1:C40)+SUMIF(H4:H40,"=OPEN",G4:G40)</f>
        <v>6</v>
      </c>
      <c r="H46">
        <v>6</v>
      </c>
    </row>
    <row r="47" spans="1:8" x14ac:dyDescent="0.35">
      <c r="A47" t="s">
        <v>16</v>
      </c>
    </row>
    <row r="48" spans="1:8" ht="30" customHeight="1" x14ac:dyDescent="0.35">
      <c r="A48" s="14" t="s">
        <v>69</v>
      </c>
      <c r="B48" s="14"/>
      <c r="C48" s="14"/>
      <c r="D48" s="14"/>
      <c r="E48" s="14"/>
      <c r="F48" s="14"/>
      <c r="G48" s="14"/>
    </row>
    <row r="49" spans="1:7" ht="21.65" customHeight="1" x14ac:dyDescent="0.35">
      <c r="A49" s="16"/>
      <c r="B49" s="16"/>
      <c r="C49" s="16"/>
      <c r="D49" s="16"/>
      <c r="E49" s="16"/>
      <c r="F49" s="16"/>
      <c r="G49" s="4"/>
    </row>
    <row r="50" spans="1:7" x14ac:dyDescent="0.35">
      <c r="A50" s="15" t="s">
        <v>70</v>
      </c>
      <c r="B50" s="15"/>
      <c r="C50" s="15"/>
      <c r="D50" s="15"/>
      <c r="E50" s="15"/>
    </row>
    <row r="51" spans="1:7" ht="30" customHeight="1" x14ac:dyDescent="0.35">
      <c r="A51" s="14" t="s">
        <v>44</v>
      </c>
      <c r="B51" s="14"/>
      <c r="C51" s="14"/>
      <c r="D51" s="14"/>
      <c r="E51" s="14"/>
      <c r="F51" s="14"/>
      <c r="G51" s="14"/>
    </row>
    <row r="52" spans="1:7" ht="15" customHeight="1" x14ac:dyDescent="0.35">
      <c r="A52" s="4"/>
      <c r="B52" s="4"/>
      <c r="C52" s="4"/>
      <c r="D52" s="4"/>
      <c r="E52" s="4"/>
      <c r="F52" s="4"/>
      <c r="G52" s="4"/>
    </row>
    <row r="53" spans="1:7" ht="17.5" customHeight="1" x14ac:dyDescent="0.35">
      <c r="A53" s="13" t="s">
        <v>43</v>
      </c>
      <c r="B53" s="13"/>
      <c r="C53" s="4"/>
      <c r="D53" s="4"/>
      <c r="E53" s="4"/>
      <c r="F53" s="4"/>
      <c r="G53" s="4"/>
    </row>
    <row r="54" spans="1:7" x14ac:dyDescent="0.35">
      <c r="A54" t="s">
        <v>41</v>
      </c>
      <c r="B54" t="s">
        <v>42</v>
      </c>
      <c r="C54">
        <v>3</v>
      </c>
      <c r="D54" t="s">
        <v>2</v>
      </c>
      <c r="E54" t="s">
        <v>40</v>
      </c>
    </row>
    <row r="55" spans="1:7" x14ac:dyDescent="0.35">
      <c r="A55" t="s">
        <v>101</v>
      </c>
    </row>
  </sheetData>
  <mergeCells count="6">
    <mergeCell ref="A53:B53"/>
    <mergeCell ref="A51:G51"/>
    <mergeCell ref="A48:G48"/>
    <mergeCell ref="A50:E50"/>
    <mergeCell ref="A49:F49"/>
    <mergeCell ref="A1:G1"/>
  </mergeCells>
  <dataValidations count="1">
    <dataValidation type="list" allowBlank="1" showInputMessage="1" showErrorMessage="1" promptTitle="Class type" sqref="H33:H37 L21 D13:D17 D4:D8 H4:H8 H13:H17 D27:D28 D41 D36:D39 D33:D34 D23:D25 H23 H25:H27" xr:uid="{00000000-0002-0000-0000-000000000000}">
      <formula1>class_type</formula1>
    </dataValidation>
  </dataValidations>
  <pageMargins left="0.7" right="0.7" top="0.75" bottom="0.75" header="0.3" footer="0.3"/>
  <pageSetup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2"/>
  <sheetViews>
    <sheetView topLeftCell="A15" zoomScale="89" zoomScaleNormal="115" workbookViewId="0">
      <selection activeCell="A25" sqref="A25"/>
    </sheetView>
  </sheetViews>
  <sheetFormatPr defaultRowHeight="14.5" x14ac:dyDescent="0.35"/>
  <cols>
    <col min="1" max="1" width="17.08984375" customWidth="1"/>
    <col min="2" max="2" width="29.81640625" customWidth="1"/>
    <col min="3" max="3" width="7.81640625" customWidth="1"/>
    <col min="4" max="4" width="7.36328125" customWidth="1"/>
    <col min="5" max="5" width="17.08984375" customWidth="1"/>
    <col min="6" max="6" width="32" customWidth="1"/>
    <col min="7" max="8" width="7.81640625" customWidth="1"/>
    <col min="9" max="9" width="7.54296875" customWidth="1"/>
    <col min="11" max="11" width="34.36328125" customWidth="1"/>
  </cols>
  <sheetData>
    <row r="1" spans="1:8" x14ac:dyDescent="0.35">
      <c r="A1" s="18" t="s">
        <v>145</v>
      </c>
      <c r="B1" s="18"/>
      <c r="C1" s="18"/>
      <c r="D1" s="18"/>
      <c r="E1" s="18"/>
      <c r="F1" s="18"/>
      <c r="G1" s="18"/>
    </row>
    <row r="2" spans="1:8" x14ac:dyDescent="0.35">
      <c r="A2" s="1" t="s">
        <v>0</v>
      </c>
    </row>
    <row r="3" spans="1:8" x14ac:dyDescent="0.35">
      <c r="A3" s="1" t="s">
        <v>1</v>
      </c>
      <c r="E3" s="1" t="s">
        <v>7</v>
      </c>
    </row>
    <row r="4" spans="1:8" ht="29" x14ac:dyDescent="0.35">
      <c r="A4" t="s">
        <v>83</v>
      </c>
      <c r="B4" s="4" t="s">
        <v>46</v>
      </c>
      <c r="C4">
        <v>4</v>
      </c>
      <c r="E4" t="s">
        <v>84</v>
      </c>
      <c r="F4" s="4" t="s">
        <v>46</v>
      </c>
      <c r="G4">
        <v>4</v>
      </c>
    </row>
    <row r="5" spans="1:8" ht="29" x14ac:dyDescent="0.35">
      <c r="A5" t="s">
        <v>76</v>
      </c>
      <c r="B5" s="4" t="s">
        <v>52</v>
      </c>
      <c r="C5">
        <v>4</v>
      </c>
      <c r="D5" t="s">
        <v>32</v>
      </c>
      <c r="E5" t="s">
        <v>77</v>
      </c>
      <c r="F5" s="4" t="s">
        <v>53</v>
      </c>
      <c r="G5">
        <v>4</v>
      </c>
    </row>
    <row r="6" spans="1:8" x14ac:dyDescent="0.35">
      <c r="A6" s="5" t="s">
        <v>2</v>
      </c>
      <c r="B6" s="6" t="s">
        <v>71</v>
      </c>
      <c r="C6" s="5">
        <v>3</v>
      </c>
      <c r="D6" s="5" t="s">
        <v>2</v>
      </c>
      <c r="E6" t="s">
        <v>130</v>
      </c>
      <c r="F6" s="4" t="s">
        <v>131</v>
      </c>
      <c r="G6">
        <v>3</v>
      </c>
    </row>
    <row r="7" spans="1:8" ht="12.75" customHeight="1" x14ac:dyDescent="0.35">
      <c r="A7" t="s">
        <v>17</v>
      </c>
      <c r="B7" s="4" t="s">
        <v>45</v>
      </c>
      <c r="C7">
        <v>3</v>
      </c>
      <c r="D7" t="s">
        <v>32</v>
      </c>
      <c r="E7" t="s">
        <v>78</v>
      </c>
      <c r="F7" s="4" t="s">
        <v>47</v>
      </c>
      <c r="G7">
        <v>4</v>
      </c>
    </row>
    <row r="8" spans="1:8" x14ac:dyDescent="0.35">
      <c r="A8" s="5" t="s">
        <v>73</v>
      </c>
      <c r="B8" s="6" t="s">
        <v>72</v>
      </c>
      <c r="C8" s="5">
        <v>3</v>
      </c>
      <c r="D8" s="5" t="s">
        <v>2</v>
      </c>
      <c r="E8" t="s">
        <v>129</v>
      </c>
      <c r="F8" s="4" t="s">
        <v>55</v>
      </c>
      <c r="G8">
        <v>1</v>
      </c>
      <c r="H8" t="s">
        <v>31</v>
      </c>
    </row>
    <row r="9" spans="1:8" x14ac:dyDescent="0.35">
      <c r="B9" s="1" t="s">
        <v>4</v>
      </c>
      <c r="C9" s="1">
        <f>SUM(C4:C8)</f>
        <v>17</v>
      </c>
      <c r="F9" s="1" t="s">
        <v>5</v>
      </c>
      <c r="G9" s="1">
        <f>SUM(G4:G8)</f>
        <v>16</v>
      </c>
    </row>
    <row r="11" spans="1:8" x14ac:dyDescent="0.35">
      <c r="A11" s="1" t="s">
        <v>6</v>
      </c>
    </row>
    <row r="12" spans="1:8" x14ac:dyDescent="0.35">
      <c r="A12" s="1" t="s">
        <v>1</v>
      </c>
      <c r="E12" s="1" t="s">
        <v>7</v>
      </c>
    </row>
    <row r="13" spans="1:8" x14ac:dyDescent="0.35">
      <c r="A13" t="s">
        <v>137</v>
      </c>
      <c r="B13" s="4" t="s">
        <v>92</v>
      </c>
      <c r="C13">
        <v>3</v>
      </c>
      <c r="D13" t="s">
        <v>32</v>
      </c>
      <c r="E13" t="s">
        <v>138</v>
      </c>
      <c r="F13" s="4" t="s">
        <v>93</v>
      </c>
      <c r="G13">
        <v>3</v>
      </c>
    </row>
    <row r="14" spans="1:8" ht="22.25" customHeight="1" x14ac:dyDescent="0.35">
      <c r="A14" t="s">
        <v>81</v>
      </c>
      <c r="B14" s="4" t="s">
        <v>48</v>
      </c>
      <c r="C14">
        <v>3</v>
      </c>
      <c r="E14" t="s">
        <v>57</v>
      </c>
      <c r="F14" s="4" t="s">
        <v>58</v>
      </c>
      <c r="G14">
        <v>1</v>
      </c>
    </row>
    <row r="15" spans="1:8" ht="31.25" customHeight="1" x14ac:dyDescent="0.35">
      <c r="A15" s="5" t="s">
        <v>19</v>
      </c>
      <c r="B15" s="6" t="s">
        <v>49</v>
      </c>
      <c r="C15" s="5">
        <v>4</v>
      </c>
      <c r="E15" t="s">
        <v>79</v>
      </c>
      <c r="F15" s="4" t="s">
        <v>51</v>
      </c>
      <c r="G15">
        <v>4</v>
      </c>
    </row>
    <row r="16" spans="1:8" ht="12.75" customHeight="1" x14ac:dyDescent="0.35">
      <c r="A16" t="s">
        <v>80</v>
      </c>
      <c r="B16" s="4" t="s">
        <v>50</v>
      </c>
      <c r="C16">
        <v>4</v>
      </c>
      <c r="E16" t="s">
        <v>25</v>
      </c>
      <c r="F16" s="4" t="s">
        <v>87</v>
      </c>
      <c r="G16">
        <v>4</v>
      </c>
      <c r="H16" t="s">
        <v>31</v>
      </c>
    </row>
    <row r="17" spans="1:8" x14ac:dyDescent="0.35">
      <c r="A17" s="5" t="s">
        <v>82</v>
      </c>
      <c r="B17" s="6" t="s">
        <v>75</v>
      </c>
      <c r="C17" s="5">
        <v>4</v>
      </c>
      <c r="D17" s="5" t="s">
        <v>39</v>
      </c>
      <c r="E17" s="5" t="s">
        <v>85</v>
      </c>
      <c r="F17" s="6" t="s">
        <v>75</v>
      </c>
      <c r="G17" s="5">
        <v>4</v>
      </c>
      <c r="H17" s="5" t="s">
        <v>39</v>
      </c>
    </row>
    <row r="19" spans="1:8" x14ac:dyDescent="0.35">
      <c r="B19" s="1" t="s">
        <v>4</v>
      </c>
      <c r="C19" s="1">
        <f>SUM(C13:C18)</f>
        <v>18</v>
      </c>
      <c r="F19" s="1" t="s">
        <v>5</v>
      </c>
      <c r="G19" s="1">
        <f>SUM(G13:G18)</f>
        <v>16</v>
      </c>
    </row>
    <row r="21" spans="1:8" x14ac:dyDescent="0.35">
      <c r="A21" s="1" t="s">
        <v>8</v>
      </c>
    </row>
    <row r="22" spans="1:8" x14ac:dyDescent="0.35">
      <c r="A22" s="1" t="s">
        <v>1</v>
      </c>
      <c r="E22" s="1" t="s">
        <v>7</v>
      </c>
    </row>
    <row r="23" spans="1:8" x14ac:dyDescent="0.35">
      <c r="A23" s="3" t="s">
        <v>20</v>
      </c>
      <c r="B23" s="11" t="s">
        <v>59</v>
      </c>
      <c r="C23" s="3">
        <v>3</v>
      </c>
      <c r="E23" t="s">
        <v>65</v>
      </c>
      <c r="F23" s="4" t="s">
        <v>95</v>
      </c>
      <c r="G23">
        <v>4</v>
      </c>
    </row>
    <row r="24" spans="1:8" x14ac:dyDescent="0.35">
      <c r="A24" s="3" t="s">
        <v>56</v>
      </c>
      <c r="B24" s="11" t="s">
        <v>90</v>
      </c>
      <c r="C24" s="3">
        <v>3</v>
      </c>
      <c r="E24" s="3" t="s">
        <v>61</v>
      </c>
      <c r="F24" s="3" t="s">
        <v>91</v>
      </c>
      <c r="G24" s="3">
        <v>3</v>
      </c>
      <c r="H24" s="12"/>
    </row>
    <row r="25" spans="1:8" ht="13.5" customHeight="1" x14ac:dyDescent="0.35">
      <c r="A25" t="s">
        <v>146</v>
      </c>
      <c r="B25" s="4" t="s">
        <v>11</v>
      </c>
      <c r="C25">
        <v>3</v>
      </c>
      <c r="E25" s="3" t="s">
        <v>60</v>
      </c>
      <c r="F25" s="11" t="s">
        <v>10</v>
      </c>
      <c r="G25" s="3">
        <v>3</v>
      </c>
      <c r="H25" s="12"/>
    </row>
    <row r="26" spans="1:8" x14ac:dyDescent="0.35">
      <c r="A26" t="s">
        <v>62</v>
      </c>
      <c r="B26" t="s">
        <v>63</v>
      </c>
      <c r="C26">
        <v>1</v>
      </c>
      <c r="E26" t="s">
        <v>28</v>
      </c>
      <c r="F26" s="4" t="s">
        <v>27</v>
      </c>
      <c r="G26" s="2">
        <v>3</v>
      </c>
      <c r="H26" t="s">
        <v>28</v>
      </c>
    </row>
    <row r="27" spans="1:8" x14ac:dyDescent="0.35">
      <c r="A27" s="5" t="s">
        <v>2</v>
      </c>
      <c r="B27" s="6" t="s">
        <v>86</v>
      </c>
      <c r="C27" s="5">
        <v>3</v>
      </c>
      <c r="D27" s="5" t="s">
        <v>2</v>
      </c>
      <c r="E27" s="5" t="s">
        <v>29</v>
      </c>
      <c r="F27" s="6" t="s">
        <v>26</v>
      </c>
      <c r="G27" s="5">
        <v>3</v>
      </c>
      <c r="H27" s="5" t="s">
        <v>39</v>
      </c>
    </row>
    <row r="28" spans="1:8" x14ac:dyDescent="0.35">
      <c r="A28" t="s">
        <v>28</v>
      </c>
      <c r="B28" s="4" t="s">
        <v>27</v>
      </c>
      <c r="C28">
        <v>3</v>
      </c>
      <c r="D28" t="s">
        <v>28</v>
      </c>
    </row>
    <row r="29" spans="1:8" x14ac:dyDescent="0.35">
      <c r="B29" s="1" t="s">
        <v>4</v>
      </c>
      <c r="C29" s="1">
        <f>SUM(C23:C28)</f>
        <v>16</v>
      </c>
      <c r="F29" s="1" t="s">
        <v>5</v>
      </c>
      <c r="G29" s="1">
        <f>SUM(G23:G27)</f>
        <v>16</v>
      </c>
    </row>
    <row r="31" spans="1:8" x14ac:dyDescent="0.35">
      <c r="A31" s="1" t="s">
        <v>9</v>
      </c>
    </row>
    <row r="32" spans="1:8" x14ac:dyDescent="0.35">
      <c r="A32" s="1" t="s">
        <v>1</v>
      </c>
      <c r="E32" s="1" t="s">
        <v>7</v>
      </c>
    </row>
    <row r="33" spans="1:14" ht="29" x14ac:dyDescent="0.35">
      <c r="A33" s="3" t="s">
        <v>21</v>
      </c>
      <c r="B33" s="11" t="s">
        <v>64</v>
      </c>
      <c r="C33" s="3">
        <v>3</v>
      </c>
      <c r="E33" t="s">
        <v>24</v>
      </c>
      <c r="F33" s="4" t="s">
        <v>14</v>
      </c>
      <c r="G33">
        <v>3</v>
      </c>
    </row>
    <row r="34" spans="1:14" x14ac:dyDescent="0.35">
      <c r="A34" t="s">
        <v>133</v>
      </c>
      <c r="B34" s="4" t="s">
        <v>67</v>
      </c>
      <c r="C34">
        <v>1</v>
      </c>
      <c r="D34" t="s">
        <v>32</v>
      </c>
      <c r="E34" t="s">
        <v>66</v>
      </c>
      <c r="F34" t="s">
        <v>3</v>
      </c>
      <c r="G34">
        <v>3</v>
      </c>
      <c r="H34" t="s">
        <v>2</v>
      </c>
      <c r="N34" s="3"/>
    </row>
    <row r="35" spans="1:14" x14ac:dyDescent="0.35">
      <c r="A35" t="s">
        <v>22</v>
      </c>
      <c r="B35" s="4" t="s">
        <v>14</v>
      </c>
      <c r="C35">
        <v>2</v>
      </c>
      <c r="E35" t="s">
        <v>2</v>
      </c>
      <c r="F35" s="4" t="s">
        <v>3</v>
      </c>
      <c r="G35">
        <v>3</v>
      </c>
      <c r="H35" t="s">
        <v>2</v>
      </c>
    </row>
    <row r="36" spans="1:14" x14ac:dyDescent="0.35">
      <c r="A36" t="s">
        <v>23</v>
      </c>
      <c r="B36" s="4" t="s">
        <v>15</v>
      </c>
      <c r="C36">
        <v>1</v>
      </c>
      <c r="E36" t="s">
        <v>28</v>
      </c>
      <c r="F36" s="4" t="s">
        <v>88</v>
      </c>
      <c r="G36">
        <v>3</v>
      </c>
      <c r="H36" t="s">
        <v>28</v>
      </c>
    </row>
    <row r="37" spans="1:14" x14ac:dyDescent="0.35">
      <c r="A37" t="s">
        <v>28</v>
      </c>
      <c r="B37" s="4" t="s">
        <v>27</v>
      </c>
      <c r="C37">
        <v>3</v>
      </c>
      <c r="D37" t="s">
        <v>28</v>
      </c>
    </row>
    <row r="38" spans="1:14" x14ac:dyDescent="0.35">
      <c r="A38" t="s">
        <v>132</v>
      </c>
      <c r="B38" s="4" t="s">
        <v>94</v>
      </c>
      <c r="C38">
        <v>4</v>
      </c>
    </row>
    <row r="39" spans="1:14" x14ac:dyDescent="0.35">
      <c r="A39" t="s">
        <v>66</v>
      </c>
      <c r="B39" s="4" t="s">
        <v>3</v>
      </c>
      <c r="C39">
        <v>3</v>
      </c>
      <c r="D39" t="s">
        <v>2</v>
      </c>
    </row>
    <row r="40" spans="1:14" x14ac:dyDescent="0.35">
      <c r="B40" s="1" t="s">
        <v>4</v>
      </c>
      <c r="C40" s="1">
        <f>SUM(C33:C39)</f>
        <v>17</v>
      </c>
      <c r="F40" s="1" t="s">
        <v>5</v>
      </c>
      <c r="G40" s="1">
        <f>SUM(G33:G39)</f>
        <v>12</v>
      </c>
    </row>
    <row r="41" spans="1:14" x14ac:dyDescent="0.35">
      <c r="B41" s="4"/>
    </row>
    <row r="42" spans="1:14" ht="48" customHeight="1" x14ac:dyDescent="0.35">
      <c r="A42" s="1" t="s">
        <v>30</v>
      </c>
      <c r="B42" s="1"/>
      <c r="C42" s="1" t="e">
        <f>C9+G9+C19+G19+C29+G29+C40+G40+#REF!</f>
        <v>#REF!</v>
      </c>
      <c r="D42" s="1"/>
      <c r="E42" s="1"/>
      <c r="F42" s="1"/>
      <c r="G42" s="1" t="s">
        <v>37</v>
      </c>
      <c r="H42" s="1" t="s">
        <v>38</v>
      </c>
    </row>
    <row r="43" spans="1:14" x14ac:dyDescent="0.35">
      <c r="A43" s="1"/>
      <c r="B43" s="1"/>
      <c r="C43" s="1"/>
      <c r="D43" s="1"/>
      <c r="E43" s="1"/>
      <c r="F43" t="s">
        <v>33</v>
      </c>
      <c r="G43">
        <f>SUMIF(D1:D40,"=TECH",C1:C40)+SUMIF(H4:H40,"=TECH",G4:G40)</f>
        <v>11</v>
      </c>
      <c r="H43">
        <v>9</v>
      </c>
    </row>
    <row r="44" spans="1:14" x14ac:dyDescent="0.35">
      <c r="A44" s="1"/>
      <c r="B44" s="1"/>
      <c r="C44" s="1"/>
      <c r="D44" s="1"/>
      <c r="E44" s="1"/>
      <c r="F44" t="s">
        <v>34</v>
      </c>
      <c r="G44">
        <f>SUMIF(D1:D40,"=BME",C1:C40)+SUMIF(H4:H40,"=BME",G4:G40)</f>
        <v>12</v>
      </c>
      <c r="H44">
        <v>12</v>
      </c>
    </row>
    <row r="45" spans="1:14" ht="30" customHeight="1" x14ac:dyDescent="0.35">
      <c r="A45" s="1"/>
      <c r="B45" s="1"/>
      <c r="C45" s="1"/>
      <c r="D45" s="1"/>
      <c r="E45" s="1"/>
      <c r="F45" t="s">
        <v>35</v>
      </c>
      <c r="G45">
        <f>SUMIF(D1:D40,"=LAC",C1:C40)+SUMIF(H4:H40,"=LAC",G4:G40)</f>
        <v>18</v>
      </c>
      <c r="H45">
        <v>18</v>
      </c>
    </row>
    <row r="46" spans="1:14" ht="13.25" customHeight="1" x14ac:dyDescent="0.35">
      <c r="A46" s="1"/>
      <c r="B46" s="1"/>
      <c r="C46" s="1"/>
      <c r="D46" s="1"/>
      <c r="E46" s="1"/>
      <c r="F46" t="s">
        <v>36</v>
      </c>
      <c r="G46">
        <f>SUMIF(D1:D40,"=OPEN",C1:C40)+SUMIF(H4:H40,"=OPEN",G4:G40)</f>
        <v>5</v>
      </c>
      <c r="H46">
        <v>6</v>
      </c>
      <c r="I46" t="s">
        <v>89</v>
      </c>
    </row>
    <row r="47" spans="1:14" ht="17.5" customHeight="1" x14ac:dyDescent="0.35">
      <c r="A47" t="s">
        <v>16</v>
      </c>
    </row>
    <row r="48" spans="1:14" x14ac:dyDescent="0.35">
      <c r="A48" s="14" t="s">
        <v>69</v>
      </c>
      <c r="B48" s="14"/>
      <c r="C48" s="14"/>
      <c r="D48" s="14"/>
      <c r="E48" s="14"/>
      <c r="F48" s="14"/>
      <c r="G48" s="14"/>
    </row>
    <row r="49" spans="1:7" ht="21.65" customHeight="1" x14ac:dyDescent="0.35">
      <c r="A49" s="16"/>
      <c r="B49" s="16"/>
      <c r="C49" s="16"/>
      <c r="D49" s="16"/>
      <c r="E49" s="16"/>
      <c r="F49" s="16"/>
      <c r="G49" s="4"/>
    </row>
    <row r="50" spans="1:7" x14ac:dyDescent="0.35">
      <c r="A50" s="15" t="s">
        <v>70</v>
      </c>
      <c r="B50" s="15"/>
      <c r="C50" s="15"/>
      <c r="D50" s="15"/>
      <c r="E50" s="15"/>
    </row>
    <row r="51" spans="1:7" x14ac:dyDescent="0.35">
      <c r="A51" s="14" t="s">
        <v>44</v>
      </c>
      <c r="B51" s="14"/>
      <c r="C51" s="14"/>
      <c r="D51" s="14"/>
      <c r="E51" s="14"/>
      <c r="F51" s="14"/>
      <c r="G51" s="14"/>
    </row>
    <row r="52" spans="1:7" ht="15" customHeight="1" x14ac:dyDescent="0.35">
      <c r="A52" s="16" t="s">
        <v>74</v>
      </c>
      <c r="B52" s="16"/>
      <c r="C52" s="16"/>
      <c r="D52" s="16"/>
      <c r="E52" s="16"/>
      <c r="F52" s="16"/>
      <c r="G52" s="16"/>
    </row>
    <row r="53" spans="1:7" ht="15" customHeight="1" x14ac:dyDescent="0.35">
      <c r="A53" s="7"/>
      <c r="B53" s="7"/>
      <c r="C53" s="7"/>
      <c r="D53" s="7"/>
      <c r="E53" s="7"/>
      <c r="F53" s="7"/>
      <c r="G53" s="7"/>
    </row>
    <row r="54" spans="1:7" ht="15" customHeight="1" x14ac:dyDescent="0.35">
      <c r="A54" s="7"/>
      <c r="B54" s="7"/>
      <c r="C54" s="7"/>
      <c r="D54" s="7"/>
      <c r="E54" s="7"/>
      <c r="F54" s="7"/>
      <c r="G54" s="7"/>
    </row>
    <row r="55" spans="1:7" x14ac:dyDescent="0.35">
      <c r="A55" s="13" t="s">
        <v>43</v>
      </c>
      <c r="B55" s="13"/>
      <c r="C55" s="4"/>
      <c r="D55" s="4"/>
      <c r="E55" s="4"/>
      <c r="F55" s="4"/>
      <c r="G55" s="4"/>
    </row>
    <row r="56" spans="1:7" x14ac:dyDescent="0.35">
      <c r="A56" t="s">
        <v>41</v>
      </c>
      <c r="B56" t="s">
        <v>42</v>
      </c>
      <c r="C56">
        <v>3</v>
      </c>
      <c r="D56" t="s">
        <v>2</v>
      </c>
      <c r="E56" t="s">
        <v>40</v>
      </c>
    </row>
    <row r="57" spans="1:7" x14ac:dyDescent="0.35">
      <c r="A57" t="s">
        <v>101</v>
      </c>
    </row>
    <row r="59" spans="1:7" x14ac:dyDescent="0.35">
      <c r="A59" s="14"/>
      <c r="B59" s="14"/>
      <c r="C59" s="14"/>
      <c r="D59" s="14"/>
      <c r="E59" s="14"/>
      <c r="F59" s="14"/>
      <c r="G59" s="14"/>
    </row>
    <row r="61" spans="1:7" ht="15" customHeight="1" x14ac:dyDescent="0.35">
      <c r="A61" s="4"/>
      <c r="B61" s="4"/>
      <c r="C61" s="4"/>
      <c r="D61" s="4"/>
      <c r="E61" s="4"/>
      <c r="F61" s="4"/>
      <c r="G61" s="4"/>
    </row>
    <row r="62" spans="1:7" ht="17.5" customHeight="1" x14ac:dyDescent="0.35">
      <c r="A62" s="13"/>
      <c r="B62" s="13"/>
      <c r="C62" s="4"/>
      <c r="D62" s="4"/>
      <c r="E62" s="4"/>
      <c r="F62" s="4"/>
      <c r="G62" s="4"/>
    </row>
  </sheetData>
  <mergeCells count="9">
    <mergeCell ref="A1:G1"/>
    <mergeCell ref="A62:B62"/>
    <mergeCell ref="A59:G59"/>
    <mergeCell ref="A48:G48"/>
    <mergeCell ref="A50:E50"/>
    <mergeCell ref="A51:G51"/>
    <mergeCell ref="A55:B55"/>
    <mergeCell ref="A52:G52"/>
    <mergeCell ref="A49:F49"/>
  </mergeCells>
  <dataValidations count="1">
    <dataValidation type="list" allowBlank="1" showInputMessage="1" showErrorMessage="1" promptTitle="Class type" sqref="D13:D17 D4:D8 H4:H8 D41 D34:D35 D23:D25 H23:H27 N34 D37:D39 H13:H17 H35:H36 D27:D28 H33" xr:uid="{00000000-0002-0000-0100-000000000000}">
      <formula1>class_type</formula1>
    </dataValidation>
  </dataValidations>
  <pageMargins left="0.7" right="0.7" top="0.75" bottom="0.75" header="0.3" footer="0.3"/>
  <pageSetup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9"/>
  <sheetViews>
    <sheetView topLeftCell="A29" zoomScale="80" zoomScaleNormal="80" workbookViewId="0">
      <selection activeCell="B46" sqref="B46"/>
    </sheetView>
  </sheetViews>
  <sheetFormatPr defaultRowHeight="14.5" x14ac:dyDescent="0.35"/>
  <cols>
    <col min="1" max="1" width="17.08984375" customWidth="1"/>
    <col min="2" max="2" width="30" customWidth="1"/>
    <col min="3" max="3" width="7.81640625" customWidth="1"/>
    <col min="4" max="4" width="7.36328125" customWidth="1"/>
    <col min="5" max="5" width="17.08984375" customWidth="1"/>
    <col min="6" max="6" width="31.36328125" customWidth="1"/>
    <col min="7" max="8" width="7.81640625" customWidth="1"/>
    <col min="9" max="9" width="7.54296875" customWidth="1"/>
  </cols>
  <sheetData>
    <row r="1" spans="1:8" x14ac:dyDescent="0.35">
      <c r="A1" s="18" t="s">
        <v>148</v>
      </c>
      <c r="B1" s="18"/>
      <c r="C1" s="18"/>
      <c r="D1" s="18"/>
      <c r="E1" s="18"/>
      <c r="F1" s="18"/>
      <c r="G1" s="18"/>
    </row>
    <row r="2" spans="1:8" x14ac:dyDescent="0.35">
      <c r="A2" s="1" t="s">
        <v>0</v>
      </c>
    </row>
    <row r="3" spans="1:8" x14ac:dyDescent="0.35">
      <c r="A3" s="1" t="s">
        <v>1</v>
      </c>
      <c r="E3" s="1" t="s">
        <v>7</v>
      </c>
    </row>
    <row r="4" spans="1:8" s="19" customFormat="1" ht="29" x14ac:dyDescent="0.35">
      <c r="A4" s="19" t="s">
        <v>83</v>
      </c>
      <c r="B4" s="20" t="s">
        <v>46</v>
      </c>
      <c r="C4" s="19">
        <v>4</v>
      </c>
      <c r="E4" s="19" t="s">
        <v>84</v>
      </c>
      <c r="F4" s="20" t="s">
        <v>46</v>
      </c>
      <c r="G4" s="19">
        <v>4</v>
      </c>
    </row>
    <row r="5" spans="1:8" s="19" customFormat="1" ht="30.65" customHeight="1" x14ac:dyDescent="0.35">
      <c r="A5" s="19" t="s">
        <v>76</v>
      </c>
      <c r="B5" s="20" t="s">
        <v>52</v>
      </c>
      <c r="C5" s="19">
        <v>4</v>
      </c>
      <c r="E5" s="19" t="s">
        <v>77</v>
      </c>
      <c r="F5" s="20" t="s">
        <v>53</v>
      </c>
      <c r="G5" s="19">
        <v>4</v>
      </c>
    </row>
    <row r="6" spans="1:8" s="19" customFormat="1" x14ac:dyDescent="0.35">
      <c r="A6" s="19" t="s">
        <v>2</v>
      </c>
      <c r="B6" s="20" t="s">
        <v>3</v>
      </c>
      <c r="C6" s="19">
        <v>3</v>
      </c>
      <c r="D6" s="19" t="s">
        <v>2</v>
      </c>
      <c r="E6" s="19" t="s">
        <v>150</v>
      </c>
      <c r="F6" s="20" t="s">
        <v>131</v>
      </c>
      <c r="G6" s="19">
        <v>3</v>
      </c>
    </row>
    <row r="7" spans="1:8" s="19" customFormat="1" ht="29" x14ac:dyDescent="0.35">
      <c r="A7" s="19" t="s">
        <v>17</v>
      </c>
      <c r="B7" s="20" t="s">
        <v>45</v>
      </c>
      <c r="C7" s="19">
        <v>3</v>
      </c>
      <c r="E7" s="19" t="s">
        <v>78</v>
      </c>
      <c r="F7" s="20" t="s">
        <v>47</v>
      </c>
      <c r="G7" s="19">
        <v>4</v>
      </c>
    </row>
    <row r="8" spans="1:8" s="19" customFormat="1" x14ac:dyDescent="0.35">
      <c r="B8" s="20"/>
      <c r="E8" s="19" t="s">
        <v>129</v>
      </c>
      <c r="F8" s="20" t="s">
        <v>55</v>
      </c>
      <c r="G8" s="19">
        <v>1</v>
      </c>
      <c r="H8" s="19" t="s">
        <v>31</v>
      </c>
    </row>
    <row r="9" spans="1:8" s="19" customFormat="1" x14ac:dyDescent="0.35">
      <c r="B9" s="21" t="s">
        <v>4</v>
      </c>
      <c r="C9" s="21">
        <f>SUM(C4:C8)</f>
        <v>14</v>
      </c>
      <c r="F9" s="21" t="s">
        <v>5</v>
      </c>
      <c r="G9" s="21">
        <f>SUM(G4:G8)</f>
        <v>16</v>
      </c>
    </row>
    <row r="10" spans="1:8" s="19" customFormat="1" x14ac:dyDescent="0.35"/>
    <row r="11" spans="1:8" s="19" customFormat="1" x14ac:dyDescent="0.35">
      <c r="A11" s="21" t="s">
        <v>6</v>
      </c>
    </row>
    <row r="12" spans="1:8" s="19" customFormat="1" x14ac:dyDescent="0.35">
      <c r="A12" s="21" t="s">
        <v>1</v>
      </c>
      <c r="E12" s="21" t="s">
        <v>7</v>
      </c>
    </row>
    <row r="13" spans="1:8" s="19" customFormat="1" x14ac:dyDescent="0.35">
      <c r="A13" s="19" t="s">
        <v>137</v>
      </c>
      <c r="B13" s="20" t="s">
        <v>92</v>
      </c>
      <c r="C13" s="19">
        <v>3</v>
      </c>
      <c r="E13" s="19" t="s">
        <v>138</v>
      </c>
      <c r="F13" s="20" t="s">
        <v>93</v>
      </c>
      <c r="G13" s="19">
        <v>3</v>
      </c>
    </row>
    <row r="14" spans="1:8" s="19" customFormat="1" x14ac:dyDescent="0.35">
      <c r="A14" s="19" t="s">
        <v>81</v>
      </c>
      <c r="B14" s="20" t="s">
        <v>48</v>
      </c>
      <c r="C14" s="19">
        <v>3</v>
      </c>
      <c r="E14" s="19" t="s">
        <v>20</v>
      </c>
      <c r="F14" s="20" t="s">
        <v>59</v>
      </c>
      <c r="G14" s="19">
        <v>3</v>
      </c>
    </row>
    <row r="15" spans="1:8" s="19" customFormat="1" ht="29" x14ac:dyDescent="0.35">
      <c r="A15" s="19" t="s">
        <v>19</v>
      </c>
      <c r="B15" s="20" t="s">
        <v>49</v>
      </c>
      <c r="C15" s="19">
        <v>4</v>
      </c>
      <c r="E15" s="19" t="s">
        <v>79</v>
      </c>
      <c r="F15" s="20" t="s">
        <v>51</v>
      </c>
      <c r="G15" s="19">
        <v>4</v>
      </c>
    </row>
    <row r="16" spans="1:8" s="19" customFormat="1" x14ac:dyDescent="0.35">
      <c r="A16" s="19" t="s">
        <v>80</v>
      </c>
      <c r="B16" s="20" t="s">
        <v>50</v>
      </c>
      <c r="C16" s="19">
        <v>4</v>
      </c>
      <c r="E16" s="19" t="s">
        <v>149</v>
      </c>
      <c r="F16" s="20" t="s">
        <v>136</v>
      </c>
      <c r="G16" s="19">
        <v>4</v>
      </c>
    </row>
    <row r="17" spans="1:12" s="19" customFormat="1" x14ac:dyDescent="0.35">
      <c r="A17" s="19" t="s">
        <v>154</v>
      </c>
      <c r="B17" s="20" t="s">
        <v>151</v>
      </c>
      <c r="C17" s="19">
        <v>4</v>
      </c>
      <c r="E17" s="19" t="s">
        <v>152</v>
      </c>
      <c r="F17" s="20" t="s">
        <v>153</v>
      </c>
      <c r="G17" s="19">
        <v>3</v>
      </c>
    </row>
    <row r="18" spans="1:12" s="19" customFormat="1" x14ac:dyDescent="0.35">
      <c r="F18" s="20"/>
    </row>
    <row r="19" spans="1:12" s="19" customFormat="1" x14ac:dyDescent="0.35">
      <c r="B19" s="21" t="s">
        <v>4</v>
      </c>
      <c r="C19" s="21">
        <v>18</v>
      </c>
      <c r="F19" s="21" t="s">
        <v>5</v>
      </c>
      <c r="G19" s="21">
        <f>SUM(G13:G18)</f>
        <v>17</v>
      </c>
      <c r="L19" s="20"/>
    </row>
    <row r="20" spans="1:12" s="19" customFormat="1" x14ac:dyDescent="0.35"/>
    <row r="21" spans="1:12" s="19" customFormat="1" x14ac:dyDescent="0.35">
      <c r="A21" s="21" t="s">
        <v>8</v>
      </c>
    </row>
    <row r="22" spans="1:12" s="19" customFormat="1" x14ac:dyDescent="0.35">
      <c r="A22" s="21" t="s">
        <v>1</v>
      </c>
      <c r="E22" s="21" t="s">
        <v>7</v>
      </c>
    </row>
    <row r="23" spans="1:12" s="19" customFormat="1" x14ac:dyDescent="0.35">
      <c r="A23" s="19" t="s">
        <v>56</v>
      </c>
      <c r="B23" s="20" t="s">
        <v>90</v>
      </c>
      <c r="C23" s="19">
        <v>3</v>
      </c>
      <c r="E23" s="19" t="s">
        <v>132</v>
      </c>
      <c r="F23" s="20" t="s">
        <v>94</v>
      </c>
      <c r="G23" s="19">
        <v>4</v>
      </c>
    </row>
    <row r="24" spans="1:12" s="19" customFormat="1" x14ac:dyDescent="0.35">
      <c r="A24" s="19" t="s">
        <v>57</v>
      </c>
      <c r="B24" s="20" t="s">
        <v>58</v>
      </c>
      <c r="C24" s="19">
        <v>1</v>
      </c>
      <c r="E24" s="19" t="s">
        <v>60</v>
      </c>
      <c r="F24" s="20" t="s">
        <v>10</v>
      </c>
      <c r="G24" s="19">
        <v>3</v>
      </c>
    </row>
    <row r="25" spans="1:12" s="19" customFormat="1" x14ac:dyDescent="0.35">
      <c r="A25" s="19" t="s">
        <v>155</v>
      </c>
      <c r="B25" s="19" t="s">
        <v>156</v>
      </c>
      <c r="C25" s="19">
        <v>3</v>
      </c>
      <c r="E25" s="19" t="s">
        <v>62</v>
      </c>
      <c r="F25" s="19" t="s">
        <v>63</v>
      </c>
      <c r="G25" s="19">
        <v>1</v>
      </c>
    </row>
    <row r="26" spans="1:12" s="19" customFormat="1" x14ac:dyDescent="0.35">
      <c r="A26" s="19" t="s">
        <v>157</v>
      </c>
      <c r="B26" s="19" t="s">
        <v>96</v>
      </c>
      <c r="C26" s="19">
        <v>4</v>
      </c>
      <c r="E26" s="19" t="s">
        <v>159</v>
      </c>
      <c r="F26" s="20" t="s">
        <v>160</v>
      </c>
      <c r="G26" s="22">
        <v>3</v>
      </c>
    </row>
    <row r="27" spans="1:12" s="19" customFormat="1" x14ac:dyDescent="0.35">
      <c r="A27" s="19" t="s">
        <v>2</v>
      </c>
      <c r="B27" s="19" t="s">
        <v>3</v>
      </c>
      <c r="C27" s="19">
        <v>3</v>
      </c>
      <c r="D27" s="19" t="s">
        <v>2</v>
      </c>
      <c r="E27" s="19" t="s">
        <v>158</v>
      </c>
      <c r="F27" s="20" t="s">
        <v>160</v>
      </c>
      <c r="G27" s="19">
        <v>3</v>
      </c>
      <c r="H27" s="19" t="s">
        <v>97</v>
      </c>
    </row>
    <row r="28" spans="1:12" s="19" customFormat="1" x14ac:dyDescent="0.35">
      <c r="A28" s="19" t="s">
        <v>2</v>
      </c>
      <c r="B28" s="20" t="s">
        <v>3</v>
      </c>
      <c r="C28" s="19">
        <v>3</v>
      </c>
      <c r="D28" s="19" t="s">
        <v>2</v>
      </c>
      <c r="E28" s="19" t="s">
        <v>2</v>
      </c>
      <c r="F28" s="20" t="s">
        <v>3</v>
      </c>
      <c r="G28" s="19">
        <v>3</v>
      </c>
      <c r="H28" s="19" t="s">
        <v>2</v>
      </c>
    </row>
    <row r="29" spans="1:12" s="19" customFormat="1" x14ac:dyDescent="0.35">
      <c r="B29" s="21" t="s">
        <v>4</v>
      </c>
      <c r="C29" s="21">
        <f>SUM(C23:C28)</f>
        <v>17</v>
      </c>
      <c r="F29" s="21" t="s">
        <v>5</v>
      </c>
      <c r="G29" s="21">
        <f>SUM(G23:G28)</f>
        <v>17</v>
      </c>
    </row>
    <row r="30" spans="1:12" s="19" customFormat="1" x14ac:dyDescent="0.35"/>
    <row r="31" spans="1:12" s="19" customFormat="1" x14ac:dyDescent="0.35">
      <c r="A31" s="21" t="s">
        <v>9</v>
      </c>
    </row>
    <row r="32" spans="1:12" s="19" customFormat="1" x14ac:dyDescent="0.35">
      <c r="A32" s="21" t="s">
        <v>1</v>
      </c>
      <c r="E32" s="21" t="s">
        <v>7</v>
      </c>
    </row>
    <row r="33" spans="1:9" s="19" customFormat="1" ht="29" x14ac:dyDescent="0.35">
      <c r="A33" s="19" t="s">
        <v>21</v>
      </c>
      <c r="B33" s="20" t="s">
        <v>64</v>
      </c>
      <c r="C33" s="19">
        <v>3</v>
      </c>
      <c r="E33" s="19" t="s">
        <v>24</v>
      </c>
      <c r="F33" s="20" t="s">
        <v>14</v>
      </c>
      <c r="G33" s="19">
        <v>3</v>
      </c>
    </row>
    <row r="34" spans="1:9" s="19" customFormat="1" x14ac:dyDescent="0.35">
      <c r="A34" s="19" t="s">
        <v>133</v>
      </c>
      <c r="B34" s="20" t="s">
        <v>67</v>
      </c>
      <c r="C34" s="19">
        <v>1</v>
      </c>
      <c r="E34" s="19" t="s">
        <v>28</v>
      </c>
      <c r="F34" s="20" t="s">
        <v>27</v>
      </c>
      <c r="G34" s="19">
        <v>3</v>
      </c>
      <c r="H34" s="19" t="s">
        <v>28</v>
      </c>
    </row>
    <row r="35" spans="1:9" s="19" customFormat="1" x14ac:dyDescent="0.35">
      <c r="A35" s="19" t="s">
        <v>22</v>
      </c>
      <c r="B35" s="20" t="s">
        <v>14</v>
      </c>
      <c r="C35" s="19">
        <v>2</v>
      </c>
      <c r="E35" s="19" t="s">
        <v>158</v>
      </c>
      <c r="F35" s="20" t="s">
        <v>160</v>
      </c>
      <c r="G35" s="19">
        <v>3</v>
      </c>
      <c r="H35" s="19" t="s">
        <v>97</v>
      </c>
    </row>
    <row r="36" spans="1:9" s="19" customFormat="1" x14ac:dyDescent="0.35">
      <c r="A36" s="19" t="s">
        <v>23</v>
      </c>
      <c r="B36" s="20" t="s">
        <v>15</v>
      </c>
      <c r="C36" s="19">
        <v>1</v>
      </c>
      <c r="E36" s="19" t="s">
        <v>158</v>
      </c>
      <c r="F36" s="20" t="s">
        <v>160</v>
      </c>
      <c r="G36" s="19">
        <v>3</v>
      </c>
      <c r="H36" s="19" t="s">
        <v>97</v>
      </c>
    </row>
    <row r="37" spans="1:9" s="19" customFormat="1" x14ac:dyDescent="0.35">
      <c r="A37" s="19" t="s">
        <v>97</v>
      </c>
      <c r="B37" s="20" t="s">
        <v>160</v>
      </c>
      <c r="C37" s="19">
        <v>3</v>
      </c>
      <c r="D37" s="19" t="s">
        <v>97</v>
      </c>
      <c r="E37" s="19" t="s">
        <v>2</v>
      </c>
      <c r="F37" s="20" t="s">
        <v>3</v>
      </c>
      <c r="G37" s="19">
        <v>3</v>
      </c>
      <c r="H37" s="19" t="s">
        <v>2</v>
      </c>
    </row>
    <row r="38" spans="1:9" s="19" customFormat="1" x14ac:dyDescent="0.35">
      <c r="A38" s="19" t="s">
        <v>97</v>
      </c>
      <c r="B38" s="20" t="s">
        <v>160</v>
      </c>
      <c r="C38" s="19">
        <v>3</v>
      </c>
      <c r="D38" s="19" t="s">
        <v>97</v>
      </c>
    </row>
    <row r="39" spans="1:9" s="19" customFormat="1" x14ac:dyDescent="0.35">
      <c r="A39" s="19" t="s">
        <v>66</v>
      </c>
      <c r="B39" s="19" t="s">
        <v>3</v>
      </c>
      <c r="C39" s="19">
        <v>3</v>
      </c>
      <c r="D39" s="19" t="s">
        <v>2</v>
      </c>
    </row>
    <row r="40" spans="1:9" s="19" customFormat="1" x14ac:dyDescent="0.35">
      <c r="B40" s="21" t="s">
        <v>4</v>
      </c>
      <c r="C40" s="21">
        <f>SUM(C33:C39)</f>
        <v>16</v>
      </c>
      <c r="F40" s="21" t="s">
        <v>5</v>
      </c>
      <c r="G40" s="21">
        <f>SUM(G33:G39)</f>
        <v>15</v>
      </c>
    </row>
    <row r="41" spans="1:9" x14ac:dyDescent="0.35">
      <c r="B41" s="4"/>
    </row>
    <row r="42" spans="1:9" x14ac:dyDescent="0.35">
      <c r="A42" s="1" t="s">
        <v>99</v>
      </c>
      <c r="B42" s="1"/>
      <c r="C42" s="1" t="e">
        <f>C9+G9+C19+G19+C29+G29+C40+G40+#REF!</f>
        <v>#REF!</v>
      </c>
      <c r="D42" s="1"/>
      <c r="E42" s="1"/>
      <c r="I42" s="1"/>
    </row>
    <row r="43" spans="1:9" x14ac:dyDescent="0.35">
      <c r="A43" t="s">
        <v>100</v>
      </c>
      <c r="B43" s="1"/>
      <c r="C43" s="1"/>
      <c r="D43" s="1"/>
      <c r="E43" s="1"/>
      <c r="F43" s="9"/>
      <c r="I43" s="1"/>
    </row>
    <row r="44" spans="1:9" x14ac:dyDescent="0.35">
      <c r="B44" s="1"/>
      <c r="C44" s="1"/>
      <c r="D44" s="1"/>
      <c r="E44" s="1"/>
      <c r="F44" s="17" t="s">
        <v>98</v>
      </c>
      <c r="G44" s="17"/>
      <c r="H44" s="17"/>
      <c r="I44" s="1"/>
    </row>
    <row r="45" spans="1:9" x14ac:dyDescent="0.35">
      <c r="B45" s="1"/>
      <c r="C45" s="1"/>
      <c r="D45" s="1"/>
      <c r="E45" s="1"/>
      <c r="F45" s="9"/>
      <c r="G45" s="1" t="s">
        <v>37</v>
      </c>
      <c r="H45" s="1" t="s">
        <v>38</v>
      </c>
      <c r="I45" s="1"/>
    </row>
    <row r="46" spans="1:9" x14ac:dyDescent="0.35">
      <c r="A46" s="1"/>
      <c r="B46" s="1"/>
      <c r="C46" s="1"/>
      <c r="D46" s="1"/>
      <c r="E46" s="1"/>
      <c r="F46" s="8" t="s">
        <v>97</v>
      </c>
      <c r="G46">
        <f>SUMIF(D1:D40,"=EECE",C1:C40)+SUMIF(H4:H40,"=EECE",G4:G40)</f>
        <v>15</v>
      </c>
      <c r="H46">
        <v>15</v>
      </c>
      <c r="I46" s="1"/>
    </row>
    <row r="47" spans="1:9" x14ac:dyDescent="0.35">
      <c r="D47" s="1"/>
      <c r="E47" s="1"/>
      <c r="F47" s="8" t="s">
        <v>28</v>
      </c>
      <c r="G47">
        <f>SUMIF(D1:D40,"=BME",C1:C40)+SUMIF(H4:H40,"=BME",G4:G40)</f>
        <v>3</v>
      </c>
      <c r="H47">
        <v>3</v>
      </c>
      <c r="I47" s="1"/>
    </row>
    <row r="48" spans="1:9" x14ac:dyDescent="0.35">
      <c r="A48" s="1"/>
      <c r="B48" s="1"/>
      <c r="C48" s="1"/>
      <c r="D48" s="1"/>
      <c r="E48" s="1"/>
      <c r="F48" s="8" t="s">
        <v>2</v>
      </c>
      <c r="G48">
        <f>SUMIF(D1:D40,"=LAC",C1:C40)+SUMIF(H4:H40,"=LAC",G4:G40)</f>
        <v>18</v>
      </c>
      <c r="H48">
        <v>18</v>
      </c>
      <c r="I48" s="1"/>
    </row>
    <row r="49" spans="1:9" x14ac:dyDescent="0.35">
      <c r="A49" s="1"/>
      <c r="B49" s="1"/>
      <c r="C49" s="1"/>
      <c r="D49" s="1"/>
      <c r="E49" s="1"/>
      <c r="F49" s="8" t="s">
        <v>31</v>
      </c>
      <c r="G49">
        <f>SUMIF(D1:D40,"=OPEN",C1:C40)+SUMIF(H4:H40,"=OPEN",G4:G40)</f>
        <v>1</v>
      </c>
      <c r="H49">
        <v>0</v>
      </c>
      <c r="I49" s="1"/>
    </row>
    <row r="50" spans="1:9" x14ac:dyDescent="0.35">
      <c r="A50" s="1"/>
      <c r="B50" s="1"/>
      <c r="C50" s="1"/>
      <c r="D50" s="1"/>
      <c r="E50" s="1"/>
      <c r="I50" s="1"/>
    </row>
    <row r="51" spans="1:9" x14ac:dyDescent="0.35">
      <c r="A51" t="s">
        <v>16</v>
      </c>
    </row>
    <row r="52" spans="1:9" x14ac:dyDescent="0.35">
      <c r="A52" s="14" t="s">
        <v>69</v>
      </c>
      <c r="B52" s="14"/>
      <c r="C52" s="14"/>
      <c r="D52" s="14"/>
      <c r="E52" s="14"/>
      <c r="F52" s="14"/>
      <c r="G52" s="14"/>
    </row>
    <row r="53" spans="1:9" x14ac:dyDescent="0.35">
      <c r="A53" s="16"/>
      <c r="B53" s="16"/>
      <c r="C53" s="16"/>
      <c r="D53" s="16"/>
      <c r="E53" s="16"/>
      <c r="F53" s="16"/>
      <c r="G53" s="4"/>
    </row>
    <row r="54" spans="1:9" x14ac:dyDescent="0.35">
      <c r="A54" s="15" t="s">
        <v>70</v>
      </c>
      <c r="B54" s="15"/>
      <c r="C54" s="15"/>
      <c r="D54" s="15"/>
      <c r="E54" s="15"/>
    </row>
    <row r="55" spans="1:9" x14ac:dyDescent="0.35">
      <c r="A55" s="14" t="s">
        <v>44</v>
      </c>
      <c r="B55" s="14"/>
      <c r="C55" s="14"/>
      <c r="D55" s="14"/>
      <c r="E55" s="14"/>
      <c r="F55" s="14"/>
      <c r="G55" s="14"/>
    </row>
    <row r="56" spans="1:9" x14ac:dyDescent="0.35">
      <c r="A56" s="4"/>
      <c r="B56" s="4"/>
      <c r="C56" s="4"/>
      <c r="D56" s="4"/>
      <c r="E56" s="4"/>
      <c r="F56" s="4"/>
      <c r="G56" s="4"/>
    </row>
    <row r="57" spans="1:9" x14ac:dyDescent="0.35">
      <c r="A57" s="13" t="s">
        <v>43</v>
      </c>
      <c r="B57" s="13"/>
      <c r="C57" s="4"/>
      <c r="D57" s="4"/>
      <c r="E57" s="4"/>
      <c r="F57" s="4"/>
      <c r="G57" s="4"/>
    </row>
    <row r="58" spans="1:9" x14ac:dyDescent="0.35">
      <c r="A58" t="s">
        <v>41</v>
      </c>
      <c r="B58" t="s">
        <v>42</v>
      </c>
      <c r="C58">
        <v>3</v>
      </c>
      <c r="D58" t="s">
        <v>2</v>
      </c>
      <c r="E58" t="s">
        <v>40</v>
      </c>
    </row>
    <row r="59" spans="1:9" x14ac:dyDescent="0.35">
      <c r="A59" t="s">
        <v>101</v>
      </c>
    </row>
  </sheetData>
  <mergeCells count="7">
    <mergeCell ref="A1:G1"/>
    <mergeCell ref="A55:G55"/>
    <mergeCell ref="A57:B57"/>
    <mergeCell ref="F44:H44"/>
    <mergeCell ref="A52:G52"/>
    <mergeCell ref="A53:F53"/>
    <mergeCell ref="A54:E54"/>
  </mergeCells>
  <dataValidations count="2">
    <dataValidation type="list" allowBlank="1" showInputMessage="1" showErrorMessage="1" promptTitle="Class type" sqref="N19 D41 D33" xr:uid="{00000000-0002-0000-0200-000000000000}">
      <formula1>class_type</formula1>
    </dataValidation>
    <dataValidation type="list" allowBlank="1" showInputMessage="1" showErrorMessage="1" sqref="H33:H39 D4:D8 H4:H8 D13:D18 H13:H18 H23:H28 D23:D28 D33:D39" xr:uid="{00000000-0002-0000-0200-000001000000}">
      <formula1>$F$43:$F$49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8"/>
  <sheetViews>
    <sheetView topLeftCell="A34" zoomScale="115" zoomScaleNormal="115" workbookViewId="0">
      <selection activeCell="B22" sqref="B22"/>
    </sheetView>
  </sheetViews>
  <sheetFormatPr defaultColWidth="8.81640625" defaultRowHeight="14.5" x14ac:dyDescent="0.35"/>
  <cols>
    <col min="1" max="1" width="17.08984375" customWidth="1"/>
    <col min="2" max="2" width="30" customWidth="1"/>
    <col min="3" max="3" width="7.81640625" customWidth="1"/>
    <col min="4" max="4" width="7.36328125" customWidth="1"/>
    <col min="5" max="5" width="17.08984375" customWidth="1"/>
    <col min="6" max="6" width="33.08984375" customWidth="1"/>
    <col min="7" max="8" width="7.81640625" customWidth="1"/>
    <col min="9" max="9" width="7.54296875" customWidth="1"/>
  </cols>
  <sheetData>
    <row r="1" spans="1:10" x14ac:dyDescent="0.35">
      <c r="A1" s="18" t="s">
        <v>147</v>
      </c>
      <c r="B1" s="18"/>
      <c r="C1" s="18"/>
      <c r="D1" s="18"/>
      <c r="E1" s="18"/>
      <c r="F1" s="18"/>
      <c r="G1" s="18"/>
    </row>
    <row r="2" spans="1:10" x14ac:dyDescent="0.35">
      <c r="A2" s="1" t="s">
        <v>0</v>
      </c>
    </row>
    <row r="3" spans="1:10" x14ac:dyDescent="0.35">
      <c r="A3" s="1" t="s">
        <v>1</v>
      </c>
      <c r="E3" s="1" t="s">
        <v>7</v>
      </c>
    </row>
    <row r="4" spans="1:10" ht="29" x14ac:dyDescent="0.35">
      <c r="A4" t="s">
        <v>83</v>
      </c>
      <c r="B4" s="4" t="s">
        <v>46</v>
      </c>
      <c r="C4">
        <v>4</v>
      </c>
      <c r="E4" t="s">
        <v>84</v>
      </c>
      <c r="F4" s="4" t="s">
        <v>46</v>
      </c>
      <c r="G4">
        <v>4</v>
      </c>
    </row>
    <row r="5" spans="1:10" ht="30.65" customHeight="1" x14ac:dyDescent="0.35">
      <c r="A5" t="s">
        <v>76</v>
      </c>
      <c r="B5" s="4" t="s">
        <v>52</v>
      </c>
      <c r="C5">
        <v>4</v>
      </c>
      <c r="E5" t="s">
        <v>77</v>
      </c>
      <c r="F5" s="4" t="s">
        <v>53</v>
      </c>
      <c r="G5">
        <v>4</v>
      </c>
    </row>
    <row r="6" spans="1:10" x14ac:dyDescent="0.35">
      <c r="A6" t="s">
        <v>2</v>
      </c>
      <c r="B6" s="4" t="s">
        <v>3</v>
      </c>
      <c r="C6">
        <v>3</v>
      </c>
      <c r="D6" t="s">
        <v>2</v>
      </c>
      <c r="E6" t="s">
        <v>130</v>
      </c>
      <c r="F6" s="4" t="s">
        <v>131</v>
      </c>
      <c r="G6">
        <v>3</v>
      </c>
    </row>
    <row r="7" spans="1:10" x14ac:dyDescent="0.35">
      <c r="A7" t="s">
        <v>17</v>
      </c>
      <c r="B7" s="4" t="s">
        <v>45</v>
      </c>
      <c r="C7">
        <v>3</v>
      </c>
      <c r="E7" t="s">
        <v>78</v>
      </c>
      <c r="F7" s="4" t="s">
        <v>47</v>
      </c>
      <c r="G7">
        <v>4</v>
      </c>
    </row>
    <row r="8" spans="1:10" x14ac:dyDescent="0.35">
      <c r="B8" s="4"/>
      <c r="F8" s="4"/>
    </row>
    <row r="9" spans="1:10" x14ac:dyDescent="0.35">
      <c r="B9" s="1" t="s">
        <v>4</v>
      </c>
      <c r="C9" s="1">
        <f>SUM(C4:C8)</f>
        <v>14</v>
      </c>
      <c r="F9" s="1" t="s">
        <v>5</v>
      </c>
      <c r="G9" s="1">
        <f>SUM(G4:G8)</f>
        <v>15</v>
      </c>
    </row>
    <row r="11" spans="1:10" x14ac:dyDescent="0.35">
      <c r="A11" s="1" t="s">
        <v>6</v>
      </c>
    </row>
    <row r="12" spans="1:10" x14ac:dyDescent="0.35">
      <c r="A12" s="1" t="s">
        <v>1</v>
      </c>
      <c r="E12" s="1" t="s">
        <v>7</v>
      </c>
    </row>
    <row r="13" spans="1:10" x14ac:dyDescent="0.35">
      <c r="A13" t="s">
        <v>102</v>
      </c>
      <c r="B13" t="s">
        <v>103</v>
      </c>
      <c r="C13">
        <v>3</v>
      </c>
      <c r="E13" t="s">
        <v>137</v>
      </c>
      <c r="F13" s="4" t="s">
        <v>92</v>
      </c>
      <c r="G13">
        <v>3</v>
      </c>
    </row>
    <row r="14" spans="1:10" x14ac:dyDescent="0.35">
      <c r="A14" t="s">
        <v>81</v>
      </c>
      <c r="B14" s="4" t="s">
        <v>48</v>
      </c>
      <c r="C14">
        <v>3</v>
      </c>
      <c r="E14" t="s">
        <v>57</v>
      </c>
      <c r="F14" s="4" t="s">
        <v>58</v>
      </c>
      <c r="G14">
        <v>1</v>
      </c>
    </row>
    <row r="15" spans="1:10" ht="29" x14ac:dyDescent="0.35">
      <c r="A15" t="s">
        <v>19</v>
      </c>
      <c r="B15" s="4" t="s">
        <v>49</v>
      </c>
      <c r="C15">
        <v>4</v>
      </c>
      <c r="E15" t="s">
        <v>105</v>
      </c>
      <c r="F15" t="s">
        <v>106</v>
      </c>
      <c r="G15">
        <v>3</v>
      </c>
    </row>
    <row r="16" spans="1:10" ht="29" x14ac:dyDescent="0.35">
      <c r="A16" t="s">
        <v>80</v>
      </c>
      <c r="B16" s="4" t="s">
        <v>50</v>
      </c>
      <c r="C16">
        <v>4</v>
      </c>
      <c r="E16" t="s">
        <v>79</v>
      </c>
      <c r="F16" s="4" t="s">
        <v>51</v>
      </c>
      <c r="G16">
        <v>4</v>
      </c>
      <c r="J16" s="4"/>
    </row>
    <row r="17" spans="1:7" x14ac:dyDescent="0.35">
      <c r="A17" t="s">
        <v>82</v>
      </c>
      <c r="B17" s="4" t="s">
        <v>104</v>
      </c>
      <c r="C17">
        <v>4</v>
      </c>
      <c r="E17" t="s">
        <v>18</v>
      </c>
      <c r="F17" s="4" t="s">
        <v>11</v>
      </c>
      <c r="G17">
        <v>3</v>
      </c>
    </row>
    <row r="18" spans="1:7" x14ac:dyDescent="0.35">
      <c r="E18" t="s">
        <v>85</v>
      </c>
      <c r="F18" s="4" t="s">
        <v>104</v>
      </c>
      <c r="G18">
        <v>4</v>
      </c>
    </row>
    <row r="19" spans="1:7" x14ac:dyDescent="0.35">
      <c r="B19" s="1" t="s">
        <v>4</v>
      </c>
      <c r="C19" s="1">
        <f>SUM(C13:C18)</f>
        <v>18</v>
      </c>
      <c r="F19" s="1" t="s">
        <v>5</v>
      </c>
      <c r="G19" s="1">
        <f>SUM(G13:G18)</f>
        <v>18</v>
      </c>
    </row>
    <row r="21" spans="1:7" x14ac:dyDescent="0.35">
      <c r="A21" s="1" t="s">
        <v>8</v>
      </c>
    </row>
    <row r="22" spans="1:7" x14ac:dyDescent="0.35">
      <c r="A22" s="1" t="s">
        <v>1</v>
      </c>
      <c r="E22" s="1" t="s">
        <v>7</v>
      </c>
    </row>
    <row r="23" spans="1:7" x14ac:dyDescent="0.35">
      <c r="A23" t="s">
        <v>138</v>
      </c>
      <c r="B23" s="4" t="s">
        <v>93</v>
      </c>
      <c r="C23">
        <v>3</v>
      </c>
      <c r="E23" t="s">
        <v>65</v>
      </c>
      <c r="F23" s="4" t="s">
        <v>95</v>
      </c>
      <c r="G23">
        <v>4</v>
      </c>
    </row>
    <row r="24" spans="1:7" x14ac:dyDescent="0.35">
      <c r="A24" t="s">
        <v>20</v>
      </c>
      <c r="B24" s="4" t="s">
        <v>59</v>
      </c>
      <c r="C24">
        <v>3</v>
      </c>
      <c r="E24" t="s">
        <v>61</v>
      </c>
      <c r="F24" t="s">
        <v>91</v>
      </c>
      <c r="G24">
        <v>3</v>
      </c>
    </row>
    <row r="25" spans="1:7" x14ac:dyDescent="0.35">
      <c r="A25" s="4" t="s">
        <v>56</v>
      </c>
      <c r="B25" s="4" t="s">
        <v>90</v>
      </c>
      <c r="C25">
        <v>3</v>
      </c>
      <c r="E25" t="s">
        <v>60</v>
      </c>
      <c r="F25" s="4" t="s">
        <v>10</v>
      </c>
      <c r="G25">
        <v>3</v>
      </c>
    </row>
    <row r="26" spans="1:7" ht="29" x14ac:dyDescent="0.35">
      <c r="A26" t="s">
        <v>107</v>
      </c>
      <c r="B26" s="4" t="s">
        <v>109</v>
      </c>
      <c r="C26">
        <v>3</v>
      </c>
      <c r="E26" t="s">
        <v>62</v>
      </c>
      <c r="F26" t="s">
        <v>63</v>
      </c>
      <c r="G26">
        <v>1</v>
      </c>
    </row>
    <row r="27" spans="1:7" x14ac:dyDescent="0.35">
      <c r="A27" t="s">
        <v>108</v>
      </c>
      <c r="B27" s="4" t="s">
        <v>110</v>
      </c>
      <c r="C27">
        <v>3</v>
      </c>
      <c r="E27" t="s">
        <v>111</v>
      </c>
      <c r="F27" s="4" t="s">
        <v>114</v>
      </c>
      <c r="G27">
        <v>3</v>
      </c>
    </row>
    <row r="28" spans="1:7" ht="29" x14ac:dyDescent="0.35">
      <c r="A28" t="s">
        <v>2</v>
      </c>
      <c r="B28" s="4" t="s">
        <v>3</v>
      </c>
      <c r="C28">
        <v>3</v>
      </c>
      <c r="D28" t="s">
        <v>2</v>
      </c>
      <c r="E28" t="s">
        <v>112</v>
      </c>
      <c r="F28" s="4" t="s">
        <v>113</v>
      </c>
      <c r="G28">
        <v>3</v>
      </c>
    </row>
    <row r="29" spans="1:7" x14ac:dyDescent="0.35">
      <c r="B29" s="1" t="s">
        <v>4</v>
      </c>
      <c r="C29" s="1">
        <f>SUM(C23:C28)</f>
        <v>18</v>
      </c>
      <c r="F29" s="1" t="s">
        <v>5</v>
      </c>
      <c r="G29" s="1">
        <f>SUM(G23:G28)</f>
        <v>17</v>
      </c>
    </row>
    <row r="31" spans="1:7" x14ac:dyDescent="0.35">
      <c r="A31" s="1" t="s">
        <v>9</v>
      </c>
    </row>
    <row r="32" spans="1:7" x14ac:dyDescent="0.35">
      <c r="A32" s="1" t="s">
        <v>1</v>
      </c>
      <c r="E32" s="1" t="s">
        <v>7</v>
      </c>
    </row>
    <row r="33" spans="1:9" x14ac:dyDescent="0.35">
      <c r="A33" t="s">
        <v>132</v>
      </c>
      <c r="B33" s="4" t="s">
        <v>94</v>
      </c>
      <c r="C33">
        <v>4</v>
      </c>
      <c r="E33" t="s">
        <v>139</v>
      </c>
      <c r="F33" s="4" t="s">
        <v>140</v>
      </c>
      <c r="G33">
        <v>3</v>
      </c>
    </row>
    <row r="34" spans="1:9" x14ac:dyDescent="0.35">
      <c r="A34" t="s">
        <v>2</v>
      </c>
      <c r="B34" s="4" t="s">
        <v>3</v>
      </c>
      <c r="C34">
        <v>3</v>
      </c>
      <c r="D34" t="s">
        <v>2</v>
      </c>
      <c r="E34" s="4" t="s">
        <v>142</v>
      </c>
      <c r="F34" s="4" t="s">
        <v>141</v>
      </c>
      <c r="G34">
        <v>3</v>
      </c>
      <c r="H34" t="s">
        <v>142</v>
      </c>
    </row>
    <row r="35" spans="1:9" x14ac:dyDescent="0.35">
      <c r="A35" t="s">
        <v>23</v>
      </c>
      <c r="B35" s="4" t="s">
        <v>15</v>
      </c>
      <c r="C35">
        <v>1</v>
      </c>
      <c r="E35" t="s">
        <v>2</v>
      </c>
      <c r="F35" s="4" t="s">
        <v>3</v>
      </c>
      <c r="G35">
        <v>3</v>
      </c>
      <c r="H35" t="s">
        <v>2</v>
      </c>
    </row>
    <row r="36" spans="1:9" x14ac:dyDescent="0.35">
      <c r="A36" t="s">
        <v>115</v>
      </c>
      <c r="B36" s="4" t="s">
        <v>117</v>
      </c>
      <c r="C36">
        <v>3</v>
      </c>
      <c r="E36" t="s">
        <v>2</v>
      </c>
      <c r="F36" s="4" t="s">
        <v>3</v>
      </c>
      <c r="G36">
        <v>3</v>
      </c>
      <c r="H36" t="s">
        <v>2</v>
      </c>
    </row>
    <row r="37" spans="1:9" ht="29" x14ac:dyDescent="0.35">
      <c r="A37" t="s">
        <v>116</v>
      </c>
      <c r="B37" s="4" t="s">
        <v>118</v>
      </c>
      <c r="C37">
        <v>4</v>
      </c>
      <c r="E37" t="s">
        <v>2</v>
      </c>
      <c r="F37" s="4" t="s">
        <v>3</v>
      </c>
      <c r="G37">
        <v>3</v>
      </c>
      <c r="H37" t="s">
        <v>2</v>
      </c>
    </row>
    <row r="38" spans="1:9" x14ac:dyDescent="0.35">
      <c r="A38" t="s">
        <v>134</v>
      </c>
      <c r="B38" t="s">
        <v>135</v>
      </c>
      <c r="C38">
        <v>1</v>
      </c>
    </row>
    <row r="40" spans="1:9" x14ac:dyDescent="0.35">
      <c r="B40" s="1" t="s">
        <v>4</v>
      </c>
      <c r="C40" s="1">
        <f>SUM(C33:C38)</f>
        <v>16</v>
      </c>
      <c r="F40" s="1" t="s">
        <v>5</v>
      </c>
      <c r="G40" s="1">
        <f>SUM(G33:G39)</f>
        <v>15</v>
      </c>
    </row>
    <row r="41" spans="1:9" x14ac:dyDescent="0.35">
      <c r="B41" s="4"/>
    </row>
    <row r="42" spans="1:9" x14ac:dyDescent="0.35">
      <c r="A42" s="1" t="s">
        <v>30</v>
      </c>
      <c r="B42" s="1"/>
      <c r="C42" s="10" t="e">
        <f>C9+G9+C19+G19+C29+G29+C40+G40+#REF!</f>
        <v>#REF!</v>
      </c>
      <c r="D42" s="1"/>
      <c r="E42" s="1"/>
      <c r="I42" s="1"/>
    </row>
    <row r="43" spans="1:9" x14ac:dyDescent="0.35">
      <c r="A43" s="1"/>
      <c r="B43" s="1"/>
      <c r="C43" s="1"/>
      <c r="D43" s="1"/>
      <c r="E43" s="1"/>
      <c r="F43" s="17" t="s">
        <v>98</v>
      </c>
      <c r="G43" s="17"/>
      <c r="H43" s="17"/>
      <c r="I43" s="1"/>
    </row>
    <row r="44" spans="1:9" x14ac:dyDescent="0.35">
      <c r="A44" s="1"/>
      <c r="B44" s="1"/>
      <c r="C44" s="1"/>
      <c r="D44" s="1"/>
      <c r="E44" s="1"/>
      <c r="F44" s="1"/>
      <c r="G44" s="1" t="s">
        <v>37</v>
      </c>
      <c r="H44" s="1" t="s">
        <v>38</v>
      </c>
      <c r="I44" s="1"/>
    </row>
    <row r="45" spans="1:9" x14ac:dyDescent="0.35">
      <c r="A45" s="1"/>
      <c r="B45" s="1"/>
      <c r="C45" s="1"/>
      <c r="D45" s="1"/>
      <c r="E45" s="1"/>
      <c r="F45" s="8" t="s">
        <v>142</v>
      </c>
      <c r="G45">
        <f>SUMIF(D1:D40,"=BME/ChBE",C1:C40)+SUMIF(H4:H40,"=BME/ChBE",G4:G40)</f>
        <v>3</v>
      </c>
      <c r="H45">
        <v>3</v>
      </c>
      <c r="I45" s="1"/>
    </row>
    <row r="46" spans="1:9" x14ac:dyDescent="0.35">
      <c r="A46" s="1"/>
      <c r="B46" s="1"/>
      <c r="C46" s="1"/>
      <c r="D46" s="1"/>
      <c r="E46" s="1"/>
      <c r="F46" s="8" t="s">
        <v>2</v>
      </c>
      <c r="G46">
        <f ca="1">SUMIF(D1:D39,"=LAC",C1:C38)+SUMIF(H3:H39,"=LAC",G3:G39)</f>
        <v>18</v>
      </c>
      <c r="H46">
        <v>18</v>
      </c>
      <c r="I46" s="1"/>
    </row>
    <row r="47" spans="1:9" x14ac:dyDescent="0.35">
      <c r="A47" s="1"/>
      <c r="B47" s="1"/>
      <c r="C47" s="1"/>
      <c r="D47" s="1"/>
      <c r="E47" s="1"/>
      <c r="I47" s="1"/>
    </row>
    <row r="48" spans="1:9" x14ac:dyDescent="0.35">
      <c r="A48" s="1"/>
      <c r="B48" s="1"/>
      <c r="C48" s="1"/>
      <c r="D48" s="1"/>
      <c r="E48" s="1"/>
      <c r="F48" s="8"/>
      <c r="I48" s="1"/>
    </row>
    <row r="49" spans="1:9" x14ac:dyDescent="0.35">
      <c r="A49" s="1"/>
      <c r="B49" s="1"/>
      <c r="C49" s="1"/>
      <c r="D49" s="1"/>
      <c r="E49" s="1"/>
      <c r="F49" s="8"/>
      <c r="I49" s="1"/>
    </row>
    <row r="50" spans="1:9" x14ac:dyDescent="0.35">
      <c r="A50" t="s">
        <v>16</v>
      </c>
    </row>
    <row r="51" spans="1:9" ht="14.5" customHeight="1" x14ac:dyDescent="0.35">
      <c r="A51" s="14" t="s">
        <v>69</v>
      </c>
      <c r="B51" s="14"/>
      <c r="C51" s="14"/>
      <c r="D51" s="14"/>
      <c r="E51" s="14"/>
      <c r="F51" s="14"/>
      <c r="G51" s="14"/>
    </row>
    <row r="52" spans="1:9" ht="14.5" customHeight="1" x14ac:dyDescent="0.35">
      <c r="A52" s="16" t="s">
        <v>143</v>
      </c>
      <c r="B52" s="16"/>
      <c r="C52" s="16"/>
      <c r="D52" s="16"/>
      <c r="E52" s="16"/>
      <c r="F52" s="16"/>
      <c r="G52" s="4"/>
    </row>
    <row r="53" spans="1:9" x14ac:dyDescent="0.35">
      <c r="A53" s="15" t="s">
        <v>70</v>
      </c>
      <c r="B53" s="15"/>
      <c r="C53" s="15"/>
      <c r="D53" s="15"/>
      <c r="E53" s="15"/>
    </row>
    <row r="54" spans="1:9" ht="14.5" customHeight="1" x14ac:dyDescent="0.35">
      <c r="A54" s="14" t="s">
        <v>44</v>
      </c>
      <c r="B54" s="14"/>
      <c r="C54" s="14"/>
      <c r="D54" s="14"/>
      <c r="E54" s="14"/>
      <c r="F54" s="14"/>
      <c r="G54" s="14"/>
    </row>
    <row r="55" spans="1:9" x14ac:dyDescent="0.35">
      <c r="A55" s="4"/>
      <c r="B55" s="4"/>
      <c r="C55" s="4"/>
      <c r="D55" s="4"/>
      <c r="E55" s="4"/>
      <c r="F55" s="4"/>
      <c r="G55" s="4"/>
    </row>
    <row r="56" spans="1:9" x14ac:dyDescent="0.35">
      <c r="A56" s="13" t="s">
        <v>43</v>
      </c>
      <c r="B56" s="13"/>
      <c r="C56" s="4"/>
      <c r="D56" s="4"/>
      <c r="E56" s="4"/>
      <c r="F56" s="4"/>
      <c r="G56" s="4"/>
    </row>
    <row r="57" spans="1:9" x14ac:dyDescent="0.35">
      <c r="A57" t="s">
        <v>41</v>
      </c>
      <c r="B57" t="s">
        <v>42</v>
      </c>
      <c r="C57">
        <v>3</v>
      </c>
      <c r="D57" t="s">
        <v>2</v>
      </c>
      <c r="E57" t="s">
        <v>40</v>
      </c>
    </row>
    <row r="58" spans="1:9" x14ac:dyDescent="0.35">
      <c r="A58" t="s">
        <v>101</v>
      </c>
    </row>
  </sheetData>
  <mergeCells count="7">
    <mergeCell ref="A1:G1"/>
    <mergeCell ref="A56:B56"/>
    <mergeCell ref="F43:H43"/>
    <mergeCell ref="A51:G51"/>
    <mergeCell ref="A52:F52"/>
    <mergeCell ref="A53:E53"/>
    <mergeCell ref="A54:G54"/>
  </mergeCells>
  <dataValidations count="2">
    <dataValidation type="list" allowBlank="1" showInputMessage="1" showErrorMessage="1" promptTitle="Class type" sqref="D41" xr:uid="{00000000-0002-0000-0300-000000000000}">
      <formula1>class_type</formula1>
    </dataValidation>
    <dataValidation type="list" allowBlank="1" showInputMessage="1" showErrorMessage="1" sqref="H39 D4:D8 H4:H8 H13:H18 D13:D18 D33:D39 H23:H28 D23:D28 H33:H37" xr:uid="{00000000-0002-0000-0300-000001000000}">
      <formula1>$F$44:$F$46</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6"/>
  <sheetViews>
    <sheetView zoomScale="80" zoomScaleNormal="80" workbookViewId="0">
      <selection activeCell="J7" sqref="J7"/>
    </sheetView>
  </sheetViews>
  <sheetFormatPr defaultColWidth="8.81640625" defaultRowHeight="14.5" x14ac:dyDescent="0.35"/>
  <cols>
    <col min="1" max="1" width="17.08984375" customWidth="1"/>
    <col min="2" max="2" width="30" customWidth="1"/>
    <col min="3" max="3" width="7.81640625" customWidth="1"/>
    <col min="4" max="4" width="7.36328125" customWidth="1"/>
    <col min="5" max="5" width="17.08984375" customWidth="1"/>
    <col min="6" max="6" width="33.08984375" customWidth="1"/>
    <col min="7" max="8" width="7.81640625" customWidth="1"/>
    <col min="9" max="9" width="7.54296875" customWidth="1"/>
  </cols>
  <sheetData>
    <row r="1" spans="1:8" x14ac:dyDescent="0.35">
      <c r="A1" s="18" t="s">
        <v>161</v>
      </c>
      <c r="B1" s="18"/>
      <c r="C1" s="18"/>
      <c r="D1" s="18"/>
      <c r="E1" s="18"/>
      <c r="F1" s="18"/>
      <c r="G1" s="18"/>
    </row>
    <row r="2" spans="1:8" x14ac:dyDescent="0.35">
      <c r="A2" s="1" t="s">
        <v>0</v>
      </c>
    </row>
    <row r="3" spans="1:8" x14ac:dyDescent="0.35">
      <c r="A3" s="1" t="s">
        <v>1</v>
      </c>
      <c r="E3" s="1" t="s">
        <v>7</v>
      </c>
    </row>
    <row r="4" spans="1:8" ht="29" x14ac:dyDescent="0.35">
      <c r="A4" t="s">
        <v>83</v>
      </c>
      <c r="B4" s="4" t="s">
        <v>46</v>
      </c>
      <c r="C4">
        <v>4</v>
      </c>
      <c r="E4" t="s">
        <v>84</v>
      </c>
      <c r="F4" s="4" t="s">
        <v>46</v>
      </c>
      <c r="G4">
        <v>4</v>
      </c>
    </row>
    <row r="5" spans="1:8" ht="30.65" customHeight="1" x14ac:dyDescent="0.35">
      <c r="A5" t="s">
        <v>76</v>
      </c>
      <c r="B5" s="4" t="s">
        <v>52</v>
      </c>
      <c r="C5">
        <v>4</v>
      </c>
      <c r="D5" t="s">
        <v>32</v>
      </c>
      <c r="E5" t="s">
        <v>77</v>
      </c>
      <c r="F5" s="4" t="s">
        <v>53</v>
      </c>
      <c r="G5">
        <v>4</v>
      </c>
    </row>
    <row r="6" spans="1:8" x14ac:dyDescent="0.35">
      <c r="A6" t="s">
        <v>2</v>
      </c>
      <c r="B6" s="4" t="s">
        <v>3</v>
      </c>
      <c r="C6">
        <v>3</v>
      </c>
      <c r="D6" t="s">
        <v>2</v>
      </c>
      <c r="E6" t="s">
        <v>130</v>
      </c>
      <c r="F6" s="4" t="s">
        <v>131</v>
      </c>
      <c r="G6">
        <v>3</v>
      </c>
    </row>
    <row r="7" spans="1:8" ht="29" x14ac:dyDescent="0.35">
      <c r="A7" t="s">
        <v>17</v>
      </c>
      <c r="B7" s="4" t="s">
        <v>45</v>
      </c>
      <c r="C7">
        <v>3</v>
      </c>
      <c r="D7" t="s">
        <v>32</v>
      </c>
      <c r="E7" t="s">
        <v>78</v>
      </c>
      <c r="F7" s="4" t="s">
        <v>47</v>
      </c>
      <c r="G7">
        <v>4</v>
      </c>
    </row>
    <row r="8" spans="1:8" x14ac:dyDescent="0.35">
      <c r="B8" s="4"/>
      <c r="E8" t="s">
        <v>129</v>
      </c>
      <c r="F8" s="4" t="s">
        <v>55</v>
      </c>
      <c r="G8">
        <v>1</v>
      </c>
      <c r="H8" t="s">
        <v>31</v>
      </c>
    </row>
    <row r="9" spans="1:8" x14ac:dyDescent="0.35">
      <c r="B9" s="1" t="s">
        <v>4</v>
      </c>
      <c r="C9" s="1">
        <f>SUM(C4:C8)</f>
        <v>14</v>
      </c>
      <c r="F9" s="1" t="s">
        <v>5</v>
      </c>
      <c r="G9" s="1">
        <f>SUM(G4:G8)</f>
        <v>16</v>
      </c>
    </row>
    <row r="11" spans="1:8" x14ac:dyDescent="0.35">
      <c r="A11" s="1" t="s">
        <v>6</v>
      </c>
    </row>
    <row r="12" spans="1:8" x14ac:dyDescent="0.35">
      <c r="A12" s="1" t="s">
        <v>1</v>
      </c>
      <c r="E12" s="1" t="s">
        <v>7</v>
      </c>
    </row>
    <row r="13" spans="1:8" x14ac:dyDescent="0.35">
      <c r="A13" t="s">
        <v>137</v>
      </c>
      <c r="B13" s="4" t="s">
        <v>92</v>
      </c>
      <c r="C13">
        <v>3</v>
      </c>
      <c r="D13" t="s">
        <v>32</v>
      </c>
      <c r="E13" t="s">
        <v>138</v>
      </c>
      <c r="F13" s="4" t="s">
        <v>93</v>
      </c>
      <c r="G13">
        <v>3</v>
      </c>
    </row>
    <row r="14" spans="1:8" x14ac:dyDescent="0.35">
      <c r="A14" t="s">
        <v>81</v>
      </c>
      <c r="B14" s="4" t="s">
        <v>48</v>
      </c>
      <c r="C14">
        <v>3</v>
      </c>
      <c r="E14" t="s">
        <v>20</v>
      </c>
      <c r="F14" s="4" t="s">
        <v>59</v>
      </c>
      <c r="G14">
        <v>3</v>
      </c>
    </row>
    <row r="15" spans="1:8" ht="29" x14ac:dyDescent="0.35">
      <c r="A15" t="s">
        <v>19</v>
      </c>
      <c r="B15" s="4" t="s">
        <v>49</v>
      </c>
      <c r="C15">
        <v>4</v>
      </c>
      <c r="E15" t="s">
        <v>56</v>
      </c>
      <c r="F15" s="4" t="s">
        <v>90</v>
      </c>
      <c r="G15">
        <v>3</v>
      </c>
    </row>
    <row r="16" spans="1:8" x14ac:dyDescent="0.35">
      <c r="A16" t="s">
        <v>80</v>
      </c>
      <c r="B16" s="4" t="s">
        <v>50</v>
      </c>
      <c r="C16">
        <v>4</v>
      </c>
      <c r="E16" t="s">
        <v>57</v>
      </c>
      <c r="F16" s="4" t="s">
        <v>58</v>
      </c>
      <c r="G16">
        <v>1</v>
      </c>
    </row>
    <row r="17" spans="1:8" ht="29" x14ac:dyDescent="0.35">
      <c r="A17" s="5" t="s">
        <v>120</v>
      </c>
      <c r="B17" s="6" t="s">
        <v>119</v>
      </c>
      <c r="C17" s="5">
        <v>3</v>
      </c>
      <c r="D17" s="5" t="s">
        <v>39</v>
      </c>
      <c r="E17" t="s">
        <v>79</v>
      </c>
      <c r="F17" s="4" t="s">
        <v>51</v>
      </c>
      <c r="G17">
        <v>4</v>
      </c>
    </row>
    <row r="18" spans="1:8" x14ac:dyDescent="0.35">
      <c r="E18" t="s">
        <v>18</v>
      </c>
      <c r="F18" s="4" t="s">
        <v>11</v>
      </c>
      <c r="G18">
        <v>3</v>
      </c>
    </row>
    <row r="19" spans="1:8" x14ac:dyDescent="0.35">
      <c r="B19" s="1" t="s">
        <v>4</v>
      </c>
      <c r="C19" s="1">
        <f>SUM(C13:C18)</f>
        <v>17</v>
      </c>
      <c r="F19" s="1" t="s">
        <v>5</v>
      </c>
      <c r="G19" s="1">
        <f>SUM(G13:G18)</f>
        <v>17</v>
      </c>
    </row>
    <row r="21" spans="1:8" x14ac:dyDescent="0.35">
      <c r="A21" s="1" t="s">
        <v>8</v>
      </c>
    </row>
    <row r="22" spans="1:8" x14ac:dyDescent="0.35">
      <c r="A22" s="1" t="s">
        <v>1</v>
      </c>
      <c r="E22" s="1" t="s">
        <v>7</v>
      </c>
    </row>
    <row r="23" spans="1:8" ht="29" x14ac:dyDescent="0.35">
      <c r="A23" t="s">
        <v>21</v>
      </c>
      <c r="B23" s="4" t="s">
        <v>64</v>
      </c>
      <c r="C23">
        <v>3</v>
      </c>
      <c r="E23" t="s">
        <v>132</v>
      </c>
      <c r="F23" s="4" t="s">
        <v>94</v>
      </c>
      <c r="G23">
        <v>4</v>
      </c>
    </row>
    <row r="24" spans="1:8" x14ac:dyDescent="0.35">
      <c r="A24" t="s">
        <v>65</v>
      </c>
      <c r="B24" s="4" t="s">
        <v>95</v>
      </c>
      <c r="C24">
        <v>4</v>
      </c>
      <c r="E24" t="s">
        <v>60</v>
      </c>
      <c r="F24" s="4" t="s">
        <v>10</v>
      </c>
      <c r="G24">
        <v>3</v>
      </c>
    </row>
    <row r="25" spans="1:8" x14ac:dyDescent="0.35">
      <c r="A25" t="s">
        <v>61</v>
      </c>
      <c r="B25" t="s">
        <v>91</v>
      </c>
      <c r="C25">
        <v>3</v>
      </c>
      <c r="E25" t="s">
        <v>28</v>
      </c>
      <c r="F25" s="4" t="s">
        <v>27</v>
      </c>
      <c r="G25" s="2">
        <v>3</v>
      </c>
      <c r="H25" t="s">
        <v>28</v>
      </c>
    </row>
    <row r="26" spans="1:8" x14ac:dyDescent="0.35">
      <c r="A26" t="s">
        <v>62</v>
      </c>
      <c r="B26" t="s">
        <v>63</v>
      </c>
      <c r="C26">
        <v>1</v>
      </c>
      <c r="E26" t="s">
        <v>28</v>
      </c>
      <c r="F26" s="4" t="s">
        <v>27</v>
      </c>
      <c r="G26">
        <v>3</v>
      </c>
      <c r="H26" t="s">
        <v>28</v>
      </c>
    </row>
    <row r="27" spans="1:8" ht="29" x14ac:dyDescent="0.35">
      <c r="A27" s="5" t="s">
        <v>123</v>
      </c>
      <c r="B27" s="6" t="s">
        <v>121</v>
      </c>
      <c r="C27" s="5">
        <v>3</v>
      </c>
      <c r="D27" s="5" t="s">
        <v>2</v>
      </c>
      <c r="E27" s="6" t="s">
        <v>124</v>
      </c>
      <c r="F27" s="6" t="s">
        <v>122</v>
      </c>
      <c r="G27" s="5">
        <v>3</v>
      </c>
      <c r="H27" s="5" t="s">
        <v>39</v>
      </c>
    </row>
    <row r="28" spans="1:8" x14ac:dyDescent="0.35">
      <c r="A28" t="s">
        <v>2</v>
      </c>
      <c r="B28" s="4" t="s">
        <v>3</v>
      </c>
      <c r="C28">
        <v>3</v>
      </c>
      <c r="D28" t="s">
        <v>2</v>
      </c>
    </row>
    <row r="29" spans="1:8" x14ac:dyDescent="0.35">
      <c r="B29" s="1" t="s">
        <v>4</v>
      </c>
      <c r="C29" s="1">
        <f>SUM(C23:C28)</f>
        <v>17</v>
      </c>
      <c r="F29" s="1" t="s">
        <v>5</v>
      </c>
      <c r="G29" s="1">
        <f>SUM(G23:G27)</f>
        <v>16</v>
      </c>
    </row>
    <row r="31" spans="1:8" x14ac:dyDescent="0.35">
      <c r="A31" s="1" t="s">
        <v>9</v>
      </c>
    </row>
    <row r="32" spans="1:8" x14ac:dyDescent="0.35">
      <c r="A32" s="1" t="s">
        <v>1</v>
      </c>
      <c r="E32" s="1" t="s">
        <v>7</v>
      </c>
    </row>
    <row r="33" spans="1:9" x14ac:dyDescent="0.35">
      <c r="A33" t="s">
        <v>133</v>
      </c>
      <c r="B33" s="4" t="s">
        <v>67</v>
      </c>
      <c r="C33">
        <v>1</v>
      </c>
      <c r="D33" t="s">
        <v>32</v>
      </c>
      <c r="E33" t="s">
        <v>24</v>
      </c>
      <c r="F33" s="4" t="s">
        <v>14</v>
      </c>
      <c r="G33">
        <v>3</v>
      </c>
    </row>
    <row r="34" spans="1:9" x14ac:dyDescent="0.35">
      <c r="A34" t="s">
        <v>22</v>
      </c>
      <c r="B34" s="4" t="s">
        <v>14</v>
      </c>
      <c r="C34">
        <v>2</v>
      </c>
      <c r="E34" t="s">
        <v>28</v>
      </c>
      <c r="F34" s="4" t="s">
        <v>27</v>
      </c>
      <c r="G34">
        <v>3</v>
      </c>
      <c r="H34" t="s">
        <v>28</v>
      </c>
    </row>
    <row r="35" spans="1:9" x14ac:dyDescent="0.35">
      <c r="A35" t="s">
        <v>23</v>
      </c>
      <c r="B35" s="4" t="s">
        <v>15</v>
      </c>
      <c r="C35">
        <v>1</v>
      </c>
      <c r="E35" t="s">
        <v>2</v>
      </c>
      <c r="F35" s="4" t="s">
        <v>3</v>
      </c>
      <c r="G35">
        <v>3</v>
      </c>
      <c r="H35" t="s">
        <v>2</v>
      </c>
    </row>
    <row r="36" spans="1:9" x14ac:dyDescent="0.35">
      <c r="A36" t="s">
        <v>66</v>
      </c>
      <c r="B36" t="s">
        <v>3</v>
      </c>
      <c r="C36">
        <v>3</v>
      </c>
      <c r="D36" t="s">
        <v>2</v>
      </c>
      <c r="E36" t="s">
        <v>2</v>
      </c>
      <c r="F36" s="4" t="s">
        <v>3</v>
      </c>
      <c r="G36">
        <v>3</v>
      </c>
      <c r="H36" t="s">
        <v>2</v>
      </c>
    </row>
    <row r="37" spans="1:9" ht="43.5" x14ac:dyDescent="0.35">
      <c r="A37" t="s">
        <v>28</v>
      </c>
      <c r="B37" s="4" t="s">
        <v>27</v>
      </c>
      <c r="C37">
        <v>3</v>
      </c>
      <c r="D37" t="s">
        <v>28</v>
      </c>
      <c r="E37" s="5" t="s">
        <v>12</v>
      </c>
      <c r="F37" s="6" t="s">
        <v>128</v>
      </c>
      <c r="G37" s="5">
        <v>3</v>
      </c>
      <c r="H37" s="5" t="s">
        <v>31</v>
      </c>
    </row>
    <row r="38" spans="1:9" x14ac:dyDescent="0.35">
      <c r="A38" s="5" t="s">
        <v>127</v>
      </c>
      <c r="B38" s="6" t="s">
        <v>126</v>
      </c>
      <c r="C38" s="5">
        <v>3</v>
      </c>
      <c r="D38" s="5" t="s">
        <v>39</v>
      </c>
    </row>
    <row r="39" spans="1:9" x14ac:dyDescent="0.35">
      <c r="A39" t="s">
        <v>12</v>
      </c>
      <c r="B39" s="4" t="s">
        <v>13</v>
      </c>
      <c r="C39">
        <v>2</v>
      </c>
      <c r="D39" t="s">
        <v>31</v>
      </c>
    </row>
    <row r="40" spans="1:9" x14ac:dyDescent="0.35">
      <c r="B40" s="1" t="s">
        <v>4</v>
      </c>
      <c r="C40" s="1">
        <f>SUM(C33:C39)</f>
        <v>15</v>
      </c>
      <c r="F40" s="1" t="s">
        <v>5</v>
      </c>
      <c r="G40" s="1">
        <f>SUM(G33:G39)</f>
        <v>15</v>
      </c>
    </row>
    <row r="41" spans="1:9" x14ac:dyDescent="0.35">
      <c r="B41" s="4"/>
    </row>
    <row r="42" spans="1:9" x14ac:dyDescent="0.35">
      <c r="A42" s="1" t="s">
        <v>30</v>
      </c>
      <c r="B42" s="1"/>
      <c r="C42" s="1" t="e">
        <f>C9+G9+C19+G19+C29+G29+C40+G40+#REF!</f>
        <v>#REF!</v>
      </c>
      <c r="D42" s="1"/>
      <c r="E42" s="1"/>
      <c r="F42" s="1"/>
      <c r="G42" s="1" t="s">
        <v>37</v>
      </c>
      <c r="H42" s="1" t="s">
        <v>38</v>
      </c>
      <c r="I42" s="1"/>
    </row>
    <row r="43" spans="1:9" x14ac:dyDescent="0.35">
      <c r="A43" s="1"/>
      <c r="B43" s="1"/>
      <c r="C43" s="1"/>
      <c r="D43" s="1"/>
      <c r="E43" s="1"/>
      <c r="F43" t="s">
        <v>33</v>
      </c>
      <c r="G43">
        <f>SUMIF(D1:D40,"=TECH",C1:C40)+SUMIF(H4:H40,"=TECH",G4:G40)</f>
        <v>9</v>
      </c>
      <c r="H43">
        <v>9</v>
      </c>
      <c r="I43" s="1"/>
    </row>
    <row r="44" spans="1:9" x14ac:dyDescent="0.35">
      <c r="A44" s="1"/>
      <c r="B44" s="1"/>
      <c r="C44" s="1"/>
      <c r="D44" s="1"/>
      <c r="E44" s="1"/>
      <c r="F44" t="s">
        <v>34</v>
      </c>
      <c r="G44">
        <f>SUMIF(D1:D40,"=BME",C1:C40)+SUMIF(H4:H40,"=BME",G4:G40)</f>
        <v>12</v>
      </c>
      <c r="H44">
        <v>12</v>
      </c>
      <c r="I44" s="1"/>
    </row>
    <row r="45" spans="1:9" x14ac:dyDescent="0.35">
      <c r="A45" s="1"/>
      <c r="B45" s="1"/>
      <c r="C45" s="1"/>
      <c r="D45" s="1"/>
      <c r="E45" s="1"/>
      <c r="F45" t="s">
        <v>35</v>
      </c>
      <c r="G45">
        <f>SUMIF(D1:D40,"=LAC",C1:C40)+SUMIF(H4:H40,"=LAC",G4:G40)</f>
        <v>18</v>
      </c>
      <c r="H45">
        <v>18</v>
      </c>
      <c r="I45" s="1"/>
    </row>
    <row r="46" spans="1:9" x14ac:dyDescent="0.35">
      <c r="A46" s="1"/>
      <c r="B46" s="1"/>
      <c r="C46" s="1"/>
      <c r="D46" s="1"/>
      <c r="E46" s="1"/>
      <c r="F46" t="s">
        <v>36</v>
      </c>
      <c r="G46">
        <f>SUMIF(D1:D40,"=OPEN",C1:C40)+SUMIF(H4:H40,"=OPEN",G4:G40)</f>
        <v>6</v>
      </c>
      <c r="H46">
        <v>6</v>
      </c>
      <c r="I46" s="1"/>
    </row>
    <row r="47" spans="1:9" x14ac:dyDescent="0.35">
      <c r="A47" t="s">
        <v>16</v>
      </c>
    </row>
    <row r="48" spans="1:9" x14ac:dyDescent="0.35">
      <c r="A48" s="14" t="s">
        <v>69</v>
      </c>
      <c r="B48" s="14"/>
      <c r="C48" s="14"/>
      <c r="D48" s="14"/>
      <c r="E48" s="14"/>
      <c r="F48" s="14"/>
      <c r="G48" s="14"/>
    </row>
    <row r="49" spans="1:7" x14ac:dyDescent="0.35">
      <c r="A49" s="16"/>
      <c r="B49" s="16"/>
      <c r="C49" s="16"/>
      <c r="D49" s="16"/>
      <c r="E49" s="16"/>
      <c r="F49" s="16"/>
      <c r="G49" s="4"/>
    </row>
    <row r="50" spans="1:7" x14ac:dyDescent="0.35">
      <c r="A50" s="15" t="s">
        <v>70</v>
      </c>
      <c r="B50" s="15"/>
      <c r="C50" s="15"/>
      <c r="D50" s="15"/>
      <c r="E50" s="15"/>
    </row>
    <row r="51" spans="1:7" x14ac:dyDescent="0.35">
      <c r="A51" s="14" t="s">
        <v>44</v>
      </c>
      <c r="B51" s="14"/>
      <c r="C51" s="14"/>
      <c r="D51" s="14"/>
      <c r="E51" s="14"/>
      <c r="F51" s="14"/>
      <c r="G51" s="14"/>
    </row>
    <row r="52" spans="1:7" x14ac:dyDescent="0.35">
      <c r="A52" s="16" t="s">
        <v>125</v>
      </c>
      <c r="B52" s="16"/>
      <c r="C52" s="16"/>
      <c r="D52" s="16"/>
      <c r="E52" s="16"/>
      <c r="F52" s="16"/>
      <c r="G52" s="16"/>
    </row>
    <row r="53" spans="1:7" x14ac:dyDescent="0.35">
      <c r="A53" s="7"/>
      <c r="B53" s="7"/>
      <c r="C53" s="7"/>
      <c r="D53" s="7"/>
      <c r="E53" s="7"/>
      <c r="F53" s="7"/>
      <c r="G53" s="7"/>
    </row>
    <row r="54" spans="1:7" x14ac:dyDescent="0.35">
      <c r="A54" s="13" t="s">
        <v>43</v>
      </c>
      <c r="B54" s="13"/>
      <c r="C54" s="4"/>
      <c r="D54" s="4"/>
      <c r="E54" s="4"/>
      <c r="F54" s="4"/>
      <c r="G54" s="4"/>
    </row>
    <row r="55" spans="1:7" x14ac:dyDescent="0.35">
      <c r="A55" t="s">
        <v>41</v>
      </c>
      <c r="B55" t="s">
        <v>42</v>
      </c>
      <c r="C55">
        <v>3</v>
      </c>
      <c r="D55" t="s">
        <v>2</v>
      </c>
      <c r="E55" t="s">
        <v>40</v>
      </c>
    </row>
    <row r="56" spans="1:7" x14ac:dyDescent="0.35">
      <c r="A56" t="s">
        <v>101</v>
      </c>
    </row>
  </sheetData>
  <mergeCells count="7">
    <mergeCell ref="A1:G1"/>
    <mergeCell ref="A54:B54"/>
    <mergeCell ref="A52:G52"/>
    <mergeCell ref="A48:G48"/>
    <mergeCell ref="A49:F49"/>
    <mergeCell ref="A50:E50"/>
    <mergeCell ref="A51:G51"/>
  </mergeCells>
  <dataValidations count="1">
    <dataValidation type="list" allowBlank="1" showInputMessage="1" showErrorMessage="1" promptTitle="Class type" sqref="H33:H37 D4:D8 H4:H8 H13:H17 D41 D36:D39 D33:D34 D23:D25 H23 D13:D17 D27:D28 H25:H27" xr:uid="{00000000-0002-0000-0400-000000000000}">
      <formula1>class_type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
  <sheetViews>
    <sheetView workbookViewId="0">
      <selection activeCell="B5" sqref="B5"/>
    </sheetView>
  </sheetViews>
  <sheetFormatPr defaultRowHeight="14.5" x14ac:dyDescent="0.35"/>
  <cols>
    <col min="1" max="1" width="10.36328125" customWidth="1"/>
  </cols>
  <sheetData>
    <row r="1" spans="1:1" x14ac:dyDescent="0.35">
      <c r="A1" t="s">
        <v>32</v>
      </c>
    </row>
    <row r="2" spans="1:1" x14ac:dyDescent="0.35">
      <c r="A2" s="3" t="s">
        <v>39</v>
      </c>
    </row>
    <row r="3" spans="1:1" x14ac:dyDescent="0.35">
      <c r="A3" t="s">
        <v>28</v>
      </c>
    </row>
    <row r="4" spans="1:1" x14ac:dyDescent="0.35">
      <c r="A4" t="s">
        <v>2</v>
      </c>
    </row>
    <row r="5" spans="1:1" x14ac:dyDescent="0.35">
      <c r="A5" t="s">
        <v>31</v>
      </c>
    </row>
  </sheetData>
  <sortState xmlns:xlrd2="http://schemas.microsoft.com/office/spreadsheetml/2017/richdata2" ref="A1:A4">
    <sortCondition descending="1" ref="A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BME general</vt:lpstr>
      <vt:lpstr>BME Premed</vt:lpstr>
      <vt:lpstr>BME_EE Double</vt:lpstr>
      <vt:lpstr>BME_ChemE Double</vt:lpstr>
      <vt:lpstr>BME w EngM minor</vt:lpstr>
      <vt:lpstr>Sheet1</vt:lpstr>
      <vt:lpstr>class_type</vt:lpstr>
      <vt:lpstr>class_types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mahadea</dc:creator>
  <cp:lastModifiedBy>Lowery, Amanda R</cp:lastModifiedBy>
  <dcterms:created xsi:type="dcterms:W3CDTF">2012-10-15T17:47:06Z</dcterms:created>
  <dcterms:modified xsi:type="dcterms:W3CDTF">2024-08-19T22:42:40Z</dcterms:modified>
</cp:coreProperties>
</file>