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karlzelik_1/Documents/Vanderbilt/BAT Lab/Manuscript Drafts/LiFFT for Exos/Exo-LiFFT Online Calculator/Exo-LiFFT calculator worksheet/"/>
    </mc:Choice>
  </mc:AlternateContent>
  <xr:revisionPtr revIDLastSave="0" documentId="13_ncr:1_{D606BEE1-18D4-F44A-AC89-57CDB1B8C86F}" xr6:coauthVersionLast="47" xr6:coauthVersionMax="47" xr10:uidLastSave="{00000000-0000-0000-0000-000000000000}"/>
  <bookViews>
    <workbookView xWindow="840" yWindow="500" windowWidth="27960" windowHeight="17500" xr2:uid="{00000000-000D-0000-FFFF-FFFF00000000}"/>
  </bookViews>
  <sheets>
    <sheet name="Exo-LiFFT Calculator Worksheet" sheetId="1" r:id="rId1"/>
    <sheet name="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E9" i="2"/>
  <c r="H9" i="2" s="1"/>
  <c r="H8" i="2"/>
  <c r="G8" i="2"/>
  <c r="E8" i="2"/>
  <c r="G7" i="2"/>
  <c r="E7" i="2"/>
  <c r="H7" i="2" s="1"/>
  <c r="E6" i="2"/>
  <c r="G6" i="2" s="1"/>
  <c r="H5" i="2"/>
  <c r="E5" i="2"/>
  <c r="G5" i="2" s="1"/>
  <c r="H4" i="2"/>
  <c r="G4" i="2"/>
  <c r="E4" i="2"/>
  <c r="G3" i="2"/>
  <c r="E3" i="2"/>
  <c r="H3" i="2" s="1"/>
  <c r="E2" i="2"/>
  <c r="H2" i="2" s="1"/>
  <c r="E9" i="1"/>
  <c r="H9" i="1" s="1"/>
  <c r="E8" i="1"/>
  <c r="G8" i="1" s="1"/>
  <c r="E7" i="1"/>
  <c r="H7" i="1" s="1"/>
  <c r="E6" i="1"/>
  <c r="H6" i="1" s="1"/>
  <c r="E4" i="1"/>
  <c r="H4" i="1" s="1"/>
  <c r="E3" i="1"/>
  <c r="H3" i="1" s="1"/>
  <c r="E2" i="1"/>
  <c r="H2" i="1" s="1"/>
  <c r="G6" i="1" l="1"/>
  <c r="G2" i="1"/>
  <c r="G5" i="1"/>
  <c r="G3" i="1"/>
  <c r="H8" i="1"/>
  <c r="H10" i="1" s="1"/>
  <c r="H11" i="1" s="1"/>
  <c r="H6" i="2"/>
  <c r="H10" i="2" s="1"/>
  <c r="H11" i="2" s="1"/>
  <c r="G9" i="2"/>
  <c r="G9" i="1"/>
  <c r="G2" i="2"/>
  <c r="G4" i="1"/>
  <c r="G7" i="1"/>
  <c r="G10" i="1" l="1"/>
  <c r="H12" i="1" s="1"/>
  <c r="G10" i="2"/>
  <c r="G11" i="1" l="1"/>
  <c r="H13" i="1" s="1"/>
  <c r="H12" i="2"/>
  <c r="G11" i="2"/>
  <c r="H13" i="2" s="1"/>
</calcChain>
</file>

<file path=xl/sharedStrings.xml><?xml version="1.0" encoding="utf-8"?>
<sst xmlns="http://schemas.openxmlformats.org/spreadsheetml/2006/main" count="25" uniqueCount="13">
  <si>
    <t>Task
(#)</t>
  </si>
  <si>
    <t>Repetitions
(#)</t>
  </si>
  <si>
    <t>Lever Arm (cm)</t>
  </si>
  <si>
    <t>Object Weight (kg)</t>
  </si>
  <si>
    <t>Peak Load Moment (Nm)</t>
  </si>
  <si>
    <t>Exo Moment
(Nm)</t>
  </si>
  <si>
    <t>Cumulative 
Damage Without Exo</t>
  </si>
  <si>
    <t>Cumulative 
Damage With Exo</t>
  </si>
  <si>
    <t>Total Cumulative Damage</t>
  </si>
  <si>
    <t>LBD Risk</t>
  </si>
  <si>
    <t>Exo Reduced Back Damage By</t>
  </si>
  <si>
    <t>Exo Reduced LBD Risk By</t>
  </si>
  <si>
    <t>Beta Version 0.91
Exo-LiFFT is an ergonomics assessment tool to estimate the effect of lift-assist exoskeletons and exosuits on low back disorder (LBD) risk without EMG testing.
Reference: Zelik, K. E., Nurse, C. A., Schall, M. C., Sesek, R. F., Marino, M. C., &amp; Gallagher, S. (2021). Assessing the effect of back exoskeletons on injury risk during material handling. medRxiv. https://www.medrxiv.org/content/10.1101/2021.07.22.21260715v1.full.pdf
LBD (Low Back Disorder) Risk = probabiity of a job being a high risk job. High risk jobs are defined as 12+ injuries per 200,000 hours worked (Marras et al. 1993). Reductions in LBD Risk are correlated with reductions in actual low back injury incidence in the workplace, based on a multi-year prospective study (Marras et al., 2000).
Lever Arm = peak horizontal distance from lumbar spine to object during a lift.
Exo Moment = assistive lumbar moment provided by exo; obtained from exo manufacturer or empirical testing of device for specified task. Must be less than Peak Load Moment for Exo-LiFFT assessment.
For assessing multiple tasks, see the Exo-LiFFT Multi Task Calculator.
For more info on the original LiFFT ergonomics assessment tool, see Gallagher et al. (2017). https://www.sciencedirect.com/science/article/abs/pii/S0003687017301023
Calculator is provided in the hope that it will be useful, but are provided "as is" without any warranty, express, implied or otherwise.
Questions/comments? Contact: karl.zelik@vanderbilt.edu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</si>
</sst>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980000"/>
      <name val="Arial"/>
      <family val="2"/>
    </font>
    <font>
      <sz val="10"/>
      <color rgb="FF98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 applyAlignment="1"/>
    <xf numFmtId="164" fontId="3" fillId="2" borderId="0" xfId="0" applyNumberFormat="1" applyFont="1" applyFill="1"/>
    <xf numFmtId="165" fontId="3" fillId="2" borderId="0" xfId="0" applyNumberFormat="1" applyFont="1" applyFill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165" fontId="1" fillId="2" borderId="2" xfId="0" applyNumberFormat="1" applyFont="1" applyFill="1" applyBorder="1"/>
    <xf numFmtId="165" fontId="1" fillId="2" borderId="4" xfId="0" applyNumberFormat="1" applyFont="1" applyFill="1" applyBorder="1"/>
    <xf numFmtId="0" fontId="7" fillId="0" borderId="0" xfId="0" applyFont="1"/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0" fontId="8" fillId="0" borderId="0" xfId="0" applyFont="1"/>
    <xf numFmtId="166" fontId="1" fillId="3" borderId="4" xfId="0" applyNumberFormat="1" applyFont="1" applyFill="1" applyBorder="1"/>
    <xf numFmtId="166" fontId="1" fillId="3" borderId="6" xfId="0" applyNumberFormat="1" applyFont="1" applyFill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1" fillId="0" borderId="0" xfId="0" applyFont="1"/>
    <xf numFmtId="166" fontId="1" fillId="0" borderId="0" xfId="0" applyNumberFormat="1" applyFont="1"/>
    <xf numFmtId="0" fontId="9" fillId="0" borderId="0" xfId="0" applyFont="1" applyAlignment="1">
      <alignment horizontal="left" vertical="top" wrapText="1"/>
    </xf>
    <xf numFmtId="0" fontId="0" fillId="0" borderId="0" xfId="0" applyFont="1" applyAlignment="1"/>
    <xf numFmtId="166" fontId="2" fillId="0" borderId="0" xfId="0" applyNumberFormat="1" applyFont="1" applyFill="1"/>
    <xf numFmtId="0" fontId="9" fillId="0" borderId="0" xfId="0" applyFont="1" applyAlignment="1">
      <alignment vertical="top" wrapText="1"/>
    </xf>
    <xf numFmtId="0" fontId="10" fillId="0" borderId="0" xfId="0" applyFont="1" applyAlignment="1"/>
    <xf numFmtId="0" fontId="1" fillId="3" borderId="3" xfId="0" applyFont="1" applyFill="1" applyBorder="1" applyAlignment="1">
      <alignment horizontal="right"/>
    </xf>
    <xf numFmtId="0" fontId="6" fillId="0" borderId="2" xfId="0" applyFont="1" applyBorder="1"/>
    <xf numFmtId="0" fontId="1" fillId="3" borderId="5" xfId="0" applyFont="1" applyFill="1" applyBorder="1" applyAlignment="1">
      <alignment horizontal="right"/>
    </xf>
    <xf numFmtId="0" fontId="6" fillId="0" borderId="1" xfId="0" applyFont="1" applyBorder="1"/>
    <xf numFmtId="0" fontId="1" fillId="2" borderId="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24">
    <dxf>
      <font>
        <color theme="0"/>
      </font>
      <fill>
        <patternFill patternType="solid">
          <fgColor rgb="FF6AA84F"/>
          <bgColor rgb="FF6AA84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6B26B"/>
          <bgColor rgb="FFF6B26B"/>
        </patternFill>
      </fill>
    </dxf>
    <dxf>
      <font>
        <color theme="0"/>
      </font>
      <fill>
        <patternFill patternType="solid">
          <fgColor rgb="FFDD7E6B"/>
          <bgColor rgb="FFDD7E6B"/>
        </patternFill>
      </fill>
    </dxf>
    <dxf>
      <font>
        <color theme="0"/>
      </font>
      <fill>
        <patternFill patternType="solid">
          <fgColor rgb="FFCC4125"/>
          <bgColor rgb="FFCC4125"/>
        </patternFill>
      </fill>
    </dxf>
    <dxf>
      <font>
        <color rgb="FFFFFFFF"/>
      </font>
      <fill>
        <patternFill patternType="solid">
          <fgColor rgb="FFA61C00"/>
          <bgColor rgb="FFA61C00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DD7E6B"/>
          <bgColor rgb="FFDD7E6B"/>
        </patternFill>
      </fill>
    </dxf>
    <dxf>
      <fill>
        <patternFill patternType="solid">
          <fgColor rgb="FFCC4125"/>
          <bgColor rgb="FFCC4125"/>
        </patternFill>
      </fill>
    </dxf>
    <dxf>
      <fill>
        <patternFill patternType="solid">
          <fgColor rgb="FFCC0000"/>
          <bgColor rgb="FFCC0000"/>
        </patternFill>
      </fill>
    </dxf>
    <dxf>
      <font>
        <color theme="0"/>
      </font>
      <fill>
        <patternFill patternType="solid">
          <fgColor rgb="FF6AA84F"/>
          <bgColor rgb="FF6AA84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6B26B"/>
          <bgColor rgb="FFF6B26B"/>
        </patternFill>
      </fill>
    </dxf>
    <dxf>
      <font>
        <color theme="0"/>
      </font>
      <fill>
        <patternFill patternType="solid">
          <fgColor rgb="FFDD7E6B"/>
          <bgColor rgb="FFDD7E6B"/>
        </patternFill>
      </fill>
    </dxf>
    <dxf>
      <font>
        <color theme="0"/>
      </font>
      <fill>
        <patternFill patternType="solid">
          <fgColor rgb="FFCC4125"/>
          <bgColor rgb="FFCC4125"/>
        </patternFill>
      </fill>
    </dxf>
    <dxf>
      <font>
        <color rgb="FFFFFFFF"/>
      </font>
      <fill>
        <patternFill patternType="solid">
          <fgColor rgb="FFA61C00"/>
          <bgColor rgb="FFA61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39"/>
  <sheetViews>
    <sheetView tabSelected="1" zoomScale="127" workbookViewId="0">
      <selection activeCell="A16" sqref="A16:H39"/>
    </sheetView>
  </sheetViews>
  <sheetFormatPr baseColWidth="10" defaultColWidth="14.5" defaultRowHeight="15.75" customHeight="1" x14ac:dyDescent="0.15"/>
  <cols>
    <col min="3" max="3" width="14.33203125" customWidth="1"/>
    <col min="4" max="4" width="14" customWidth="1"/>
    <col min="6" max="6" width="15.33203125" customWidth="1"/>
    <col min="7" max="7" width="20.5" customWidth="1"/>
    <col min="8" max="8" width="19.33203125" customWidth="1"/>
  </cols>
  <sheetData>
    <row r="1" spans="1:15" ht="2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15" ht="15.75" customHeight="1" x14ac:dyDescent="0.15">
      <c r="A2" s="3">
        <v>1</v>
      </c>
      <c r="B2" s="21"/>
      <c r="C2" s="21"/>
      <c r="D2" s="21"/>
      <c r="E2" s="4">
        <f t="shared" ref="E2:E7" si="0">C2/100*D2*9.8</f>
        <v>0</v>
      </c>
      <c r="F2" s="21"/>
      <c r="G2" s="5">
        <f t="shared" ref="G2:G7" si="1">B2*1/902416*EXP(0.038*(E2)+0.32)</f>
        <v>0</v>
      </c>
      <c r="H2" s="5">
        <f t="shared" ref="H2:H7" si="2">B2*1/902416*EXP(0.038*(E2-F2)+0.32)</f>
        <v>0</v>
      </c>
      <c r="I2" s="6"/>
    </row>
    <row r="3" spans="1:15" ht="15.75" customHeight="1" x14ac:dyDescent="0.15">
      <c r="A3" s="3">
        <v>2</v>
      </c>
      <c r="B3" s="22"/>
      <c r="C3" s="22"/>
      <c r="D3" s="22"/>
      <c r="E3" s="4">
        <f t="shared" si="0"/>
        <v>0</v>
      </c>
      <c r="F3" s="22"/>
      <c r="G3" s="5">
        <f t="shared" si="1"/>
        <v>0</v>
      </c>
      <c r="H3" s="5">
        <f t="shared" si="2"/>
        <v>0</v>
      </c>
      <c r="I3" s="7"/>
    </row>
    <row r="4" spans="1:15" ht="15.75" customHeight="1" x14ac:dyDescent="0.15">
      <c r="A4" s="3">
        <v>3</v>
      </c>
      <c r="B4" s="21"/>
      <c r="C4" s="21"/>
      <c r="D4" s="21"/>
      <c r="E4" s="4">
        <f t="shared" si="0"/>
        <v>0</v>
      </c>
      <c r="F4" s="21"/>
      <c r="G4" s="5">
        <f t="shared" si="1"/>
        <v>0</v>
      </c>
      <c r="H4" s="5">
        <f t="shared" si="2"/>
        <v>0</v>
      </c>
      <c r="I4" s="7"/>
    </row>
    <row r="5" spans="1:15" ht="15.75" customHeight="1" x14ac:dyDescent="0.15">
      <c r="A5" s="3">
        <v>4</v>
      </c>
      <c r="B5" s="21"/>
      <c r="C5" s="21"/>
      <c r="D5" s="21"/>
      <c r="E5" s="4">
        <f t="shared" si="0"/>
        <v>0</v>
      </c>
      <c r="F5" s="21"/>
      <c r="G5" s="5">
        <f t="shared" si="1"/>
        <v>0</v>
      </c>
      <c r="H5" s="5">
        <f t="shared" si="2"/>
        <v>0</v>
      </c>
      <c r="I5" s="7"/>
    </row>
    <row r="6" spans="1:15" ht="15.75" customHeight="1" x14ac:dyDescent="0.15">
      <c r="A6" s="3">
        <v>5</v>
      </c>
      <c r="B6" s="22"/>
      <c r="C6" s="22"/>
      <c r="D6" s="22"/>
      <c r="E6" s="4">
        <f t="shared" si="0"/>
        <v>0</v>
      </c>
      <c r="F6" s="22"/>
      <c r="G6" s="5">
        <f t="shared" si="1"/>
        <v>0</v>
      </c>
      <c r="H6" s="5">
        <f t="shared" si="2"/>
        <v>0</v>
      </c>
      <c r="I6" s="7"/>
    </row>
    <row r="7" spans="1:15" ht="15.75" customHeight="1" x14ac:dyDescent="0.15">
      <c r="A7" s="3">
        <v>6</v>
      </c>
      <c r="B7" s="21"/>
      <c r="C7" s="21"/>
      <c r="D7" s="21"/>
      <c r="E7" s="4">
        <f t="shared" si="0"/>
        <v>0</v>
      </c>
      <c r="F7" s="21"/>
      <c r="G7" s="5">
        <f t="shared" si="1"/>
        <v>0</v>
      </c>
      <c r="H7" s="5">
        <f t="shared" si="2"/>
        <v>0</v>
      </c>
      <c r="I7" s="7"/>
    </row>
    <row r="8" spans="1:15" ht="15.75" customHeight="1" x14ac:dyDescent="0.15">
      <c r="A8" s="3">
        <v>7</v>
      </c>
      <c r="B8" s="29"/>
      <c r="C8" s="29"/>
      <c r="D8" s="29"/>
      <c r="E8" s="4">
        <f t="shared" ref="E8:E9" si="3">C8/100*D8*9.8</f>
        <v>0</v>
      </c>
      <c r="F8" s="29"/>
      <c r="G8" s="5">
        <f t="shared" ref="G8:G9" si="4">B8*1/902416*EXP(0.038*(E8)+0.32)</f>
        <v>0</v>
      </c>
      <c r="H8" s="5">
        <f t="shared" ref="H8:H9" si="5">B8*1/902416*EXP(0.038*(E8-F8)+0.32)</f>
        <v>0</v>
      </c>
      <c r="I8" s="7"/>
    </row>
    <row r="9" spans="1:15" ht="15.75" customHeight="1" x14ac:dyDescent="0.15">
      <c r="A9" s="3">
        <v>8</v>
      </c>
      <c r="B9" s="21"/>
      <c r="C9" s="21"/>
      <c r="D9" s="21"/>
      <c r="E9" s="4">
        <f t="shared" si="3"/>
        <v>0</v>
      </c>
      <c r="F9" s="8"/>
      <c r="G9" s="5">
        <f t="shared" si="4"/>
        <v>0</v>
      </c>
      <c r="H9" s="5">
        <f t="shared" si="5"/>
        <v>0</v>
      </c>
      <c r="I9" s="7"/>
    </row>
    <row r="10" spans="1:15" ht="15.75" customHeight="1" x14ac:dyDescent="0.15">
      <c r="A10" s="9"/>
      <c r="B10" s="9"/>
      <c r="C10" s="9"/>
      <c r="D10" s="9"/>
      <c r="E10" s="34" t="s">
        <v>8</v>
      </c>
      <c r="F10" s="31"/>
      <c r="G10" s="10">
        <f t="shared" ref="G10:H10" si="6">SUM(G2:G9)</f>
        <v>0</v>
      </c>
      <c r="H10" s="11">
        <f t="shared" si="6"/>
        <v>0</v>
      </c>
    </row>
    <row r="11" spans="1:15" ht="15.75" customHeight="1" x14ac:dyDescent="0.15">
      <c r="C11" s="12"/>
      <c r="D11" s="12"/>
      <c r="E11" s="35" t="s">
        <v>9</v>
      </c>
      <c r="F11" s="33"/>
      <c r="G11" s="13" t="e">
        <f t="shared" ref="G11:H11" si="7">(EXP(1.72+1.03*LOG10(G10))/(1+EXP(1.72+1.03*LOG10(G10))))*100</f>
        <v>#NUM!</v>
      </c>
      <c r="H11" s="14" t="e">
        <f t="shared" si="7"/>
        <v>#NUM!</v>
      </c>
      <c r="I11" s="15"/>
    </row>
    <row r="12" spans="1:15" ht="15.75" customHeight="1" x14ac:dyDescent="0.15">
      <c r="F12" s="30" t="s">
        <v>10</v>
      </c>
      <c r="G12" s="31"/>
      <c r="H12" s="16" t="e">
        <f t="shared" ref="H12:H13" si="8">(G10-H10)/G10</f>
        <v>#DIV/0!</v>
      </c>
    </row>
    <row r="13" spans="1:15" ht="15.75" customHeight="1" x14ac:dyDescent="0.15">
      <c r="F13" s="32" t="s">
        <v>11</v>
      </c>
      <c r="G13" s="33"/>
      <c r="H13" s="17" t="e">
        <f t="shared" si="8"/>
        <v>#NUM!</v>
      </c>
    </row>
    <row r="15" spans="1:15" ht="15.75" customHeight="1" x14ac:dyDescent="0.1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M15" s="18"/>
      <c r="N15" s="19"/>
      <c r="O15" s="20"/>
    </row>
    <row r="16" spans="1:15" ht="15.75" customHeight="1" x14ac:dyDescent="0.15">
      <c r="A16" s="36" t="s">
        <v>12</v>
      </c>
      <c r="B16" s="36"/>
      <c r="C16" s="36"/>
      <c r="D16" s="36"/>
      <c r="E16" s="36"/>
      <c r="F16" s="36"/>
      <c r="G16" s="36"/>
      <c r="H16" s="36"/>
      <c r="I16" s="26"/>
      <c r="J16" s="26"/>
      <c r="K16" s="26"/>
      <c r="M16" s="18"/>
      <c r="N16" s="19"/>
      <c r="O16" s="27"/>
    </row>
    <row r="17" spans="1:14" ht="15.75" customHeight="1" x14ac:dyDescent="0.15">
      <c r="A17" s="36"/>
      <c r="B17" s="36"/>
      <c r="C17" s="36"/>
      <c r="D17" s="36"/>
      <c r="E17" s="36"/>
      <c r="F17" s="36"/>
      <c r="G17" s="36"/>
      <c r="H17" s="36"/>
      <c r="I17" s="26"/>
      <c r="J17" s="26"/>
      <c r="K17" s="26"/>
      <c r="M17" s="18"/>
      <c r="N17" s="19"/>
    </row>
    <row r="18" spans="1:14" ht="15.75" customHeight="1" x14ac:dyDescent="0.15">
      <c r="A18" s="36"/>
      <c r="B18" s="36"/>
      <c r="C18" s="36"/>
      <c r="D18" s="36"/>
      <c r="E18" s="36"/>
      <c r="F18" s="36"/>
      <c r="G18" s="36"/>
      <c r="H18" s="36"/>
      <c r="I18" s="26"/>
      <c r="J18" s="26"/>
      <c r="K18" s="26"/>
    </row>
    <row r="19" spans="1:14" ht="15.75" customHeight="1" x14ac:dyDescent="0.15">
      <c r="A19" s="36"/>
      <c r="B19" s="36"/>
      <c r="C19" s="36"/>
      <c r="D19" s="36"/>
      <c r="E19" s="36"/>
      <c r="F19" s="36"/>
      <c r="G19" s="36"/>
      <c r="H19" s="36"/>
      <c r="I19" s="26"/>
      <c r="J19" s="26"/>
      <c r="K19" s="26"/>
    </row>
    <row r="20" spans="1:14" ht="15.75" customHeight="1" x14ac:dyDescent="0.15">
      <c r="A20" s="36"/>
      <c r="B20" s="36"/>
      <c r="C20" s="36"/>
      <c r="D20" s="36"/>
      <c r="E20" s="36"/>
      <c r="F20" s="36"/>
      <c r="G20" s="36"/>
      <c r="H20" s="36"/>
      <c r="I20" s="26"/>
      <c r="J20" s="26"/>
      <c r="K20" s="26"/>
    </row>
    <row r="21" spans="1:14" ht="15.75" customHeight="1" x14ac:dyDescent="0.15">
      <c r="A21" s="36"/>
      <c r="B21" s="36"/>
      <c r="C21" s="36"/>
      <c r="D21" s="36"/>
      <c r="E21" s="36"/>
      <c r="F21" s="36"/>
      <c r="G21" s="36"/>
      <c r="H21" s="36"/>
      <c r="I21" s="26"/>
      <c r="J21" s="26"/>
      <c r="K21" s="26"/>
    </row>
    <row r="22" spans="1:14" ht="15.75" customHeight="1" x14ac:dyDescent="0.15">
      <c r="A22" s="36"/>
      <c r="B22" s="36"/>
      <c r="C22" s="36"/>
      <c r="D22" s="36"/>
      <c r="E22" s="36"/>
      <c r="F22" s="36"/>
      <c r="G22" s="36"/>
      <c r="H22" s="36"/>
      <c r="I22" s="26"/>
      <c r="J22" s="26"/>
      <c r="K22" s="26"/>
    </row>
    <row r="23" spans="1:14" ht="15.75" customHeight="1" x14ac:dyDescent="0.15">
      <c r="A23" s="36"/>
      <c r="B23" s="36"/>
      <c r="C23" s="36"/>
      <c r="D23" s="36"/>
      <c r="E23" s="36"/>
      <c r="F23" s="36"/>
      <c r="G23" s="36"/>
      <c r="H23" s="36"/>
      <c r="I23" s="26"/>
      <c r="J23" s="26"/>
      <c r="K23" s="26"/>
    </row>
    <row r="24" spans="1:14" ht="15.75" customHeight="1" x14ac:dyDescent="0.15">
      <c r="A24" s="36"/>
      <c r="B24" s="36"/>
      <c r="C24" s="36"/>
      <c r="D24" s="36"/>
      <c r="E24" s="36"/>
      <c r="F24" s="36"/>
      <c r="G24" s="36"/>
      <c r="H24" s="36"/>
      <c r="I24" s="26"/>
      <c r="J24" s="26"/>
      <c r="K24" s="26"/>
    </row>
    <row r="25" spans="1:14" ht="15.75" customHeight="1" x14ac:dyDescent="0.15">
      <c r="A25" s="36"/>
      <c r="B25" s="36"/>
      <c r="C25" s="36"/>
      <c r="D25" s="36"/>
      <c r="E25" s="36"/>
      <c r="F25" s="36"/>
      <c r="G25" s="36"/>
      <c r="H25" s="36"/>
      <c r="I25" s="26"/>
      <c r="J25" s="26"/>
      <c r="K25" s="26"/>
    </row>
    <row r="26" spans="1:14" ht="15.75" customHeight="1" x14ac:dyDescent="0.15">
      <c r="A26" s="36"/>
      <c r="B26" s="36"/>
      <c r="C26" s="36"/>
      <c r="D26" s="36"/>
      <c r="E26" s="36"/>
      <c r="F26" s="36"/>
      <c r="G26" s="36"/>
      <c r="H26" s="36"/>
      <c r="I26" s="26"/>
      <c r="J26" s="26"/>
      <c r="K26" s="26"/>
    </row>
    <row r="27" spans="1:14" ht="15.75" customHeight="1" x14ac:dyDescent="0.15">
      <c r="A27" s="36"/>
      <c r="B27" s="36"/>
      <c r="C27" s="36"/>
      <c r="D27" s="36"/>
      <c r="E27" s="36"/>
      <c r="F27" s="36"/>
      <c r="G27" s="36"/>
      <c r="H27" s="36"/>
      <c r="I27" s="26"/>
      <c r="J27" s="26"/>
      <c r="K27" s="26"/>
    </row>
    <row r="28" spans="1:14" ht="15.75" customHeight="1" x14ac:dyDescent="0.15">
      <c r="A28" s="36"/>
      <c r="B28" s="36"/>
      <c r="C28" s="36"/>
      <c r="D28" s="36"/>
      <c r="E28" s="36"/>
      <c r="F28" s="36"/>
      <c r="G28" s="36"/>
      <c r="H28" s="36"/>
      <c r="I28" s="26"/>
      <c r="J28" s="26"/>
      <c r="K28" s="26"/>
    </row>
    <row r="29" spans="1:14" ht="15.75" customHeight="1" x14ac:dyDescent="0.15">
      <c r="A29" s="36"/>
      <c r="B29" s="36"/>
      <c r="C29" s="36"/>
      <c r="D29" s="36"/>
      <c r="E29" s="36"/>
      <c r="F29" s="36"/>
      <c r="G29" s="36"/>
      <c r="H29" s="36"/>
      <c r="I29" s="26"/>
      <c r="J29" s="26"/>
      <c r="K29" s="26"/>
    </row>
    <row r="30" spans="1:14" ht="15.75" customHeight="1" x14ac:dyDescent="0.15">
      <c r="A30" s="36"/>
      <c r="B30" s="36"/>
      <c r="C30" s="36"/>
      <c r="D30" s="36"/>
      <c r="E30" s="36"/>
      <c r="F30" s="36"/>
      <c r="G30" s="36"/>
      <c r="H30" s="36"/>
      <c r="I30" s="26"/>
      <c r="J30" s="26"/>
      <c r="K30" s="26"/>
    </row>
    <row r="31" spans="1:14" ht="15.75" customHeight="1" x14ac:dyDescent="0.15">
      <c r="A31" s="36"/>
      <c r="B31" s="36"/>
      <c r="C31" s="36"/>
      <c r="D31" s="36"/>
      <c r="E31" s="36"/>
      <c r="F31" s="36"/>
      <c r="G31" s="36"/>
      <c r="H31" s="36"/>
    </row>
    <row r="32" spans="1:14" ht="15.75" customHeight="1" x14ac:dyDescent="0.15">
      <c r="A32" s="36"/>
      <c r="B32" s="36"/>
      <c r="C32" s="36"/>
      <c r="D32" s="36"/>
      <c r="E32" s="36"/>
      <c r="F32" s="36"/>
      <c r="G32" s="36"/>
      <c r="H32" s="36"/>
    </row>
    <row r="33" spans="1:8" ht="15.7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ht="15.75" customHeight="1" x14ac:dyDescent="0.15">
      <c r="A34" s="36"/>
      <c r="B34" s="36"/>
      <c r="C34" s="36"/>
      <c r="D34" s="36"/>
      <c r="E34" s="36"/>
      <c r="F34" s="36"/>
      <c r="G34" s="36"/>
      <c r="H34" s="36"/>
    </row>
    <row r="35" spans="1:8" ht="15.75" customHeight="1" x14ac:dyDescent="0.15">
      <c r="A35" s="36"/>
      <c r="B35" s="36"/>
      <c r="C35" s="36"/>
      <c r="D35" s="36"/>
      <c r="E35" s="36"/>
      <c r="F35" s="36"/>
      <c r="G35" s="36"/>
      <c r="H35" s="36"/>
    </row>
    <row r="36" spans="1:8" ht="15.75" customHeight="1" x14ac:dyDescent="0.15">
      <c r="A36" s="36"/>
      <c r="B36" s="36"/>
      <c r="C36" s="36"/>
      <c r="D36" s="36"/>
      <c r="E36" s="36"/>
      <c r="F36" s="36"/>
      <c r="G36" s="36"/>
      <c r="H36" s="36"/>
    </row>
    <row r="37" spans="1:8" ht="15.75" customHeight="1" x14ac:dyDescent="0.15">
      <c r="A37" s="36"/>
      <c r="B37" s="36"/>
      <c r="C37" s="36"/>
      <c r="D37" s="36"/>
      <c r="E37" s="36"/>
      <c r="F37" s="36"/>
      <c r="G37" s="36"/>
      <c r="H37" s="36"/>
    </row>
    <row r="38" spans="1:8" ht="15.75" customHeight="1" x14ac:dyDescent="0.15">
      <c r="A38" s="36"/>
      <c r="B38" s="36"/>
      <c r="C38" s="36"/>
      <c r="D38" s="36"/>
      <c r="E38" s="36"/>
      <c r="F38" s="36"/>
      <c r="G38" s="36"/>
      <c r="H38" s="36"/>
    </row>
    <row r="39" spans="1:8" ht="15.75" customHeight="1" x14ac:dyDescent="0.15">
      <c r="A39" s="36"/>
      <c r="B39" s="36"/>
      <c r="C39" s="36"/>
      <c r="D39" s="36"/>
      <c r="E39" s="36"/>
      <c r="F39" s="36"/>
      <c r="G39" s="36"/>
      <c r="H39" s="36"/>
    </row>
  </sheetData>
  <mergeCells count="5">
    <mergeCell ref="F12:G12"/>
    <mergeCell ref="F13:G13"/>
    <mergeCell ref="E10:F10"/>
    <mergeCell ref="E11:F11"/>
    <mergeCell ref="A16:H39"/>
  </mergeCells>
  <conditionalFormatting sqref="G11:H11">
    <cfRule type="cellIs" dxfId="23" priority="1" operator="greaterThanOrEqual">
      <formula>80</formula>
    </cfRule>
  </conditionalFormatting>
  <conditionalFormatting sqref="G11:H11">
    <cfRule type="cellIs" dxfId="22" priority="2" operator="between">
      <formula>80</formula>
      <formula>70</formula>
    </cfRule>
  </conditionalFormatting>
  <conditionalFormatting sqref="G11:H11">
    <cfRule type="cellIs" dxfId="21" priority="3" operator="between">
      <formula>70</formula>
      <formula>60</formula>
    </cfRule>
  </conditionalFormatting>
  <conditionalFormatting sqref="G11:H11">
    <cfRule type="cellIs" dxfId="20" priority="4" operator="between">
      <formula>60</formula>
      <formula>50</formula>
    </cfRule>
  </conditionalFormatting>
  <conditionalFormatting sqref="G11:H11">
    <cfRule type="cellIs" dxfId="19" priority="5" operator="between">
      <formula>50</formula>
      <formula>40</formula>
    </cfRule>
  </conditionalFormatting>
  <conditionalFormatting sqref="G11:H11">
    <cfRule type="cellIs" dxfId="18" priority="6" operator="between">
      <formula>40</formula>
      <formula>30</formula>
    </cfRule>
  </conditionalFormatting>
  <conditionalFormatting sqref="G11:H11">
    <cfRule type="cellIs" dxfId="17" priority="7" operator="between">
      <formula>30</formula>
      <formula>20</formula>
    </cfRule>
  </conditionalFormatting>
  <conditionalFormatting sqref="G11:H11">
    <cfRule type="cellIs" dxfId="16" priority="8" operator="lessThan">
      <formula>20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35"/>
  <sheetViews>
    <sheetView zoomScale="125" zoomScaleNormal="166" workbookViewId="0">
      <selection activeCell="C14" sqref="C14"/>
    </sheetView>
  </sheetViews>
  <sheetFormatPr baseColWidth="10" defaultColWidth="14.5" defaultRowHeight="15.75" customHeight="1" x14ac:dyDescent="0.15"/>
  <cols>
    <col min="3" max="3" width="14.33203125" customWidth="1"/>
    <col min="4" max="4" width="14" customWidth="1"/>
    <col min="6" max="6" width="15.33203125" customWidth="1"/>
    <col min="7" max="7" width="20.5" customWidth="1"/>
    <col min="8" max="8" width="19.33203125" customWidth="1"/>
  </cols>
  <sheetData>
    <row r="1" spans="1:15" ht="2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5" ht="15.75" customHeight="1" x14ac:dyDescent="0.15">
      <c r="A2" s="3">
        <v>1</v>
      </c>
      <c r="B2" s="21">
        <v>1000</v>
      </c>
      <c r="C2" s="21">
        <v>50</v>
      </c>
      <c r="D2" s="21">
        <v>15</v>
      </c>
      <c r="E2" s="4">
        <f t="shared" ref="E2:E9" si="0">C2/100*D2*9.8</f>
        <v>73.5</v>
      </c>
      <c r="F2" s="22">
        <v>30</v>
      </c>
      <c r="G2" s="5">
        <f t="shared" ref="G2:G9" si="1">B2*1/902416*EXP(0.038*(E2)+0.32)</f>
        <v>2.4920223632580542E-2</v>
      </c>
      <c r="H2" s="5">
        <f t="shared" ref="H2:H9" si="2">B2*1/902416*EXP(0.038*(E2-F2)+0.32)</f>
        <v>7.9699615456154498E-3</v>
      </c>
      <c r="I2" s="7"/>
    </row>
    <row r="3" spans="1:15" ht="15.75" customHeight="1" x14ac:dyDescent="0.15">
      <c r="A3" s="3">
        <v>2</v>
      </c>
      <c r="B3" s="22">
        <v>1000</v>
      </c>
      <c r="C3" s="22">
        <v>70</v>
      </c>
      <c r="D3" s="22">
        <v>10</v>
      </c>
      <c r="E3" s="4">
        <f t="shared" si="0"/>
        <v>68.600000000000009</v>
      </c>
      <c r="F3" s="22">
        <v>35</v>
      </c>
      <c r="G3" s="5">
        <f t="shared" si="1"/>
        <v>2.0686465956228219E-2</v>
      </c>
      <c r="H3" s="5">
        <f t="shared" si="2"/>
        <v>5.4710998620752854E-3</v>
      </c>
      <c r="I3" s="7"/>
    </row>
    <row r="4" spans="1:15" ht="15.75" customHeight="1" x14ac:dyDescent="0.15">
      <c r="A4" s="3">
        <v>3</v>
      </c>
      <c r="B4" s="21">
        <v>500</v>
      </c>
      <c r="C4" s="21">
        <v>40</v>
      </c>
      <c r="D4" s="21">
        <v>20</v>
      </c>
      <c r="E4" s="4">
        <f t="shared" si="0"/>
        <v>78.400000000000006</v>
      </c>
      <c r="F4" s="22">
        <v>30</v>
      </c>
      <c r="G4" s="5">
        <f t="shared" si="1"/>
        <v>1.501023778570674E-2</v>
      </c>
      <c r="H4" s="5">
        <f t="shared" si="2"/>
        <v>4.8005595658548545E-3</v>
      </c>
      <c r="I4" s="7"/>
    </row>
    <row r="5" spans="1:15" ht="15.75" customHeight="1" x14ac:dyDescent="0.15">
      <c r="A5" s="3">
        <v>4</v>
      </c>
      <c r="E5" s="4">
        <f t="shared" si="0"/>
        <v>0</v>
      </c>
      <c r="G5" s="5">
        <f t="shared" si="1"/>
        <v>0</v>
      </c>
      <c r="H5" s="5">
        <f t="shared" si="2"/>
        <v>0</v>
      </c>
      <c r="I5" s="7"/>
    </row>
    <row r="6" spans="1:15" ht="15.75" customHeight="1" x14ac:dyDescent="0.15">
      <c r="A6" s="3">
        <v>5</v>
      </c>
      <c r="E6" s="4">
        <f t="shared" si="0"/>
        <v>0</v>
      </c>
      <c r="G6" s="5">
        <f t="shared" si="1"/>
        <v>0</v>
      </c>
      <c r="H6" s="5">
        <f t="shared" si="2"/>
        <v>0</v>
      </c>
      <c r="I6" s="7"/>
    </row>
    <row r="7" spans="1:15" ht="15.75" customHeight="1" x14ac:dyDescent="0.15">
      <c r="A7" s="3">
        <v>6</v>
      </c>
      <c r="E7" s="4">
        <f t="shared" si="0"/>
        <v>0</v>
      </c>
      <c r="G7" s="5">
        <f t="shared" si="1"/>
        <v>0</v>
      </c>
      <c r="H7" s="5">
        <f t="shared" si="2"/>
        <v>0</v>
      </c>
      <c r="I7" s="7"/>
    </row>
    <row r="8" spans="1:15" ht="15.75" customHeight="1" x14ac:dyDescent="0.15">
      <c r="A8" s="3">
        <v>7</v>
      </c>
      <c r="E8" s="4">
        <f t="shared" si="0"/>
        <v>0</v>
      </c>
      <c r="G8" s="5">
        <f t="shared" si="1"/>
        <v>0</v>
      </c>
      <c r="H8" s="5">
        <f t="shared" si="2"/>
        <v>0</v>
      </c>
      <c r="I8" s="7"/>
    </row>
    <row r="9" spans="1:15" ht="15.75" customHeight="1" x14ac:dyDescent="0.15">
      <c r="A9" s="3">
        <v>8</v>
      </c>
      <c r="E9" s="4">
        <f t="shared" si="0"/>
        <v>0</v>
      </c>
      <c r="F9" s="8"/>
      <c r="G9" s="5">
        <f t="shared" si="1"/>
        <v>0</v>
      </c>
      <c r="H9" s="5">
        <f t="shared" si="2"/>
        <v>0</v>
      </c>
      <c r="I9" s="7"/>
    </row>
    <row r="10" spans="1:15" ht="15.75" customHeight="1" x14ac:dyDescent="0.15">
      <c r="A10" s="9"/>
      <c r="B10" s="9"/>
      <c r="C10" s="9"/>
      <c r="D10" s="9"/>
      <c r="E10" s="34" t="s">
        <v>8</v>
      </c>
      <c r="F10" s="31"/>
      <c r="G10" s="10">
        <f t="shared" ref="G10:H10" si="3">SUM(G2:G9)</f>
        <v>6.0616927374515496E-2</v>
      </c>
      <c r="H10" s="11">
        <f t="shared" si="3"/>
        <v>1.8241620973545591E-2</v>
      </c>
    </row>
    <row r="11" spans="1:15" ht="15.75" customHeight="1" x14ac:dyDescent="0.15">
      <c r="C11" s="12"/>
      <c r="D11" s="12"/>
      <c r="E11" s="35" t="s">
        <v>9</v>
      </c>
      <c r="F11" s="33"/>
      <c r="G11" s="13">
        <f t="shared" ref="G11:H11" si="4">(EXP(1.72+1.03*LOG10(G10))/(1+EXP(1.72+1.03*LOG10(G10))))*100</f>
        <v>61.445356858826997</v>
      </c>
      <c r="H11" s="14">
        <f t="shared" si="4"/>
        <v>48.223131834429815</v>
      </c>
      <c r="I11" s="12"/>
    </row>
    <row r="12" spans="1:15" ht="15.75" customHeight="1" x14ac:dyDescent="0.15">
      <c r="F12" s="30" t="s">
        <v>10</v>
      </c>
      <c r="G12" s="31"/>
      <c r="H12" s="16">
        <f t="shared" ref="H12:H13" si="5">(G10-H10)/G10</f>
        <v>0.69906721169085995</v>
      </c>
    </row>
    <row r="13" spans="1:15" ht="15.75" customHeight="1" x14ac:dyDescent="0.15">
      <c r="F13" s="32" t="s">
        <v>11</v>
      </c>
      <c r="G13" s="33"/>
      <c r="H13" s="17">
        <f t="shared" si="5"/>
        <v>0.21518672362463023</v>
      </c>
    </row>
    <row r="15" spans="1:15" ht="15.75" customHeight="1" x14ac:dyDescent="0.15">
      <c r="A15" s="28"/>
      <c r="B15" s="28"/>
      <c r="C15" s="28"/>
      <c r="D15" s="28"/>
      <c r="E15" s="28"/>
      <c r="F15" s="28"/>
      <c r="G15" s="28"/>
      <c r="H15" s="28"/>
      <c r="I15" s="26"/>
      <c r="J15" s="26"/>
      <c r="K15" s="26"/>
      <c r="M15" s="19"/>
      <c r="N15" s="19"/>
      <c r="O15" s="23"/>
    </row>
    <row r="16" spans="1:15" ht="15.75" customHeight="1" x14ac:dyDescent="0.15">
      <c r="A16" s="28"/>
      <c r="B16" s="28"/>
      <c r="C16" s="28"/>
      <c r="D16" s="28"/>
      <c r="E16" s="28"/>
      <c r="F16" s="28"/>
      <c r="G16" s="28"/>
      <c r="H16" s="28"/>
      <c r="I16" s="26"/>
      <c r="J16" s="26"/>
      <c r="K16" s="26"/>
      <c r="M16" s="19"/>
      <c r="N16" s="19"/>
      <c r="O16" s="24"/>
    </row>
    <row r="17" spans="1:14" ht="15.75" customHeight="1" x14ac:dyDescent="0.15">
      <c r="A17" s="28"/>
      <c r="B17" s="28"/>
      <c r="C17" s="28"/>
      <c r="D17" s="28"/>
      <c r="E17" s="28"/>
      <c r="F17" s="28"/>
      <c r="G17" s="28"/>
      <c r="H17" s="28"/>
      <c r="I17" s="26"/>
      <c r="J17" s="26"/>
      <c r="K17" s="26"/>
      <c r="M17" s="19"/>
      <c r="N17" s="19"/>
    </row>
    <row r="18" spans="1:14" ht="15.75" customHeight="1" x14ac:dyDescent="0.15">
      <c r="A18" s="28"/>
      <c r="B18" s="28"/>
      <c r="C18" s="28"/>
      <c r="D18" s="28"/>
      <c r="E18" s="28"/>
      <c r="F18" s="28"/>
      <c r="G18" s="28"/>
      <c r="H18" s="28"/>
      <c r="I18" s="26"/>
      <c r="J18" s="26"/>
      <c r="K18" s="26"/>
    </row>
    <row r="19" spans="1:14" ht="15.75" customHeight="1" x14ac:dyDescent="0.15">
      <c r="A19" s="28"/>
      <c r="B19" s="28"/>
      <c r="C19" s="28"/>
      <c r="D19" s="28"/>
      <c r="E19" s="28"/>
      <c r="F19" s="28"/>
      <c r="G19" s="28"/>
      <c r="H19" s="28"/>
      <c r="I19" s="26"/>
      <c r="J19" s="26"/>
      <c r="K19" s="26"/>
    </row>
    <row r="20" spans="1:14" ht="15.75" customHeight="1" x14ac:dyDescent="0.15">
      <c r="A20" s="28"/>
      <c r="B20" s="28"/>
      <c r="C20" s="28"/>
      <c r="D20" s="28"/>
      <c r="E20" s="28"/>
      <c r="F20" s="28"/>
      <c r="G20" s="28"/>
      <c r="H20" s="28"/>
      <c r="I20" s="26"/>
      <c r="J20" s="26"/>
      <c r="K20" s="26"/>
    </row>
    <row r="21" spans="1:14" ht="15.75" customHeight="1" x14ac:dyDescent="0.15">
      <c r="A21" s="28"/>
      <c r="B21" s="28"/>
      <c r="C21" s="28"/>
      <c r="D21" s="28"/>
      <c r="E21" s="28"/>
      <c r="F21" s="28"/>
      <c r="G21" s="28"/>
      <c r="H21" s="28"/>
      <c r="I21" s="26"/>
      <c r="J21" s="26"/>
      <c r="K21" s="26"/>
    </row>
    <row r="22" spans="1:14" ht="15.75" customHeight="1" x14ac:dyDescent="0.15">
      <c r="A22" s="28"/>
      <c r="B22" s="28"/>
      <c r="C22" s="28"/>
      <c r="D22" s="28"/>
      <c r="E22" s="28"/>
      <c r="F22" s="28"/>
      <c r="G22" s="28"/>
      <c r="H22" s="28"/>
      <c r="I22" s="26"/>
      <c r="J22" s="26"/>
      <c r="K22" s="26"/>
    </row>
    <row r="23" spans="1:14" ht="15.75" customHeight="1" x14ac:dyDescent="0.15">
      <c r="A23" s="28"/>
      <c r="B23" s="28"/>
      <c r="C23" s="28"/>
      <c r="D23" s="28"/>
      <c r="E23" s="28"/>
      <c r="F23" s="28"/>
      <c r="G23" s="28"/>
      <c r="H23" s="28"/>
      <c r="I23" s="26"/>
      <c r="J23" s="26"/>
      <c r="K23" s="26"/>
    </row>
    <row r="24" spans="1:14" ht="15.75" customHeight="1" x14ac:dyDescent="0.15">
      <c r="A24" s="28"/>
      <c r="B24" s="28"/>
      <c r="C24" s="28"/>
      <c r="D24" s="28"/>
      <c r="E24" s="28"/>
      <c r="F24" s="28"/>
      <c r="G24" s="28"/>
      <c r="H24" s="28"/>
      <c r="I24" s="26"/>
      <c r="J24" s="26"/>
      <c r="K24" s="26"/>
    </row>
    <row r="25" spans="1:14" ht="15.75" customHeight="1" x14ac:dyDescent="0.15">
      <c r="A25" s="28"/>
      <c r="B25" s="28"/>
      <c r="C25" s="28"/>
      <c r="D25" s="28"/>
      <c r="E25" s="28"/>
      <c r="F25" s="28"/>
      <c r="G25" s="28"/>
      <c r="H25" s="28"/>
      <c r="I25" s="26"/>
      <c r="J25" s="26"/>
      <c r="K25" s="26"/>
    </row>
    <row r="26" spans="1:14" ht="15.75" customHeight="1" x14ac:dyDescent="0.15">
      <c r="A26" s="28"/>
      <c r="B26" s="28"/>
      <c r="C26" s="28"/>
      <c r="D26" s="28"/>
      <c r="E26" s="28"/>
      <c r="F26" s="28"/>
      <c r="G26" s="28"/>
      <c r="H26" s="28"/>
      <c r="I26" s="26"/>
      <c r="J26" s="26"/>
      <c r="K26" s="26"/>
    </row>
    <row r="27" spans="1:14" ht="15.75" customHeight="1" x14ac:dyDescent="0.15">
      <c r="A27" s="28"/>
      <c r="B27" s="28"/>
      <c r="C27" s="28"/>
      <c r="D27" s="28"/>
      <c r="E27" s="28"/>
      <c r="F27" s="28"/>
      <c r="G27" s="28"/>
      <c r="H27" s="28"/>
      <c r="I27" s="26"/>
      <c r="J27" s="26"/>
      <c r="K27" s="26"/>
    </row>
    <row r="28" spans="1:14" ht="15.75" customHeight="1" x14ac:dyDescent="0.15">
      <c r="A28" s="28"/>
      <c r="B28" s="28"/>
      <c r="C28" s="28"/>
      <c r="D28" s="28"/>
      <c r="E28" s="28"/>
      <c r="F28" s="28"/>
      <c r="G28" s="28"/>
      <c r="H28" s="28"/>
      <c r="I28" s="26"/>
      <c r="J28" s="26"/>
      <c r="K28" s="26"/>
    </row>
    <row r="29" spans="1:14" ht="15.75" customHeight="1" x14ac:dyDescent="0.15">
      <c r="A29" s="28"/>
      <c r="B29" s="28"/>
      <c r="C29" s="28"/>
      <c r="D29" s="28"/>
      <c r="E29" s="28"/>
      <c r="F29" s="28"/>
      <c r="G29" s="28"/>
      <c r="H29" s="28"/>
      <c r="I29" s="26"/>
      <c r="J29" s="26"/>
      <c r="K29" s="26"/>
    </row>
    <row r="30" spans="1:14" ht="15.75" customHeight="1" x14ac:dyDescent="0.15">
      <c r="A30" s="28"/>
      <c r="B30" s="28"/>
      <c r="C30" s="28"/>
      <c r="D30" s="28"/>
      <c r="E30" s="28"/>
      <c r="F30" s="28"/>
      <c r="G30" s="28"/>
      <c r="H30" s="28"/>
      <c r="I30" s="26"/>
      <c r="J30" s="26"/>
      <c r="K30" s="26"/>
    </row>
    <row r="31" spans="1:14" ht="15.75" customHeight="1" x14ac:dyDescent="0.15">
      <c r="A31" s="28"/>
      <c r="B31" s="28"/>
      <c r="C31" s="28"/>
      <c r="D31" s="28"/>
      <c r="E31" s="28"/>
      <c r="F31" s="28"/>
      <c r="G31" s="28"/>
      <c r="H31" s="28"/>
    </row>
    <row r="32" spans="1:14" ht="15.75" customHeight="1" x14ac:dyDescent="0.15">
      <c r="A32" s="28"/>
      <c r="B32" s="28"/>
      <c r="C32" s="28"/>
      <c r="D32" s="28"/>
      <c r="E32" s="28"/>
      <c r="F32" s="28"/>
      <c r="G32" s="28"/>
      <c r="H32" s="28"/>
    </row>
    <row r="33" spans="1:8" ht="15.7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ht="15.75" customHeight="1" x14ac:dyDescent="0.15">
      <c r="A34" s="28"/>
      <c r="B34" s="28"/>
      <c r="C34" s="28"/>
      <c r="D34" s="28"/>
      <c r="E34" s="28"/>
      <c r="F34" s="28"/>
      <c r="G34" s="28"/>
      <c r="H34" s="28"/>
    </row>
    <row r="35" spans="1:8" ht="15.75" customHeight="1" x14ac:dyDescent="0.15">
      <c r="A35" s="28"/>
      <c r="B35" s="28"/>
      <c r="C35" s="28"/>
      <c r="D35" s="28"/>
      <c r="E35" s="28"/>
      <c r="F35" s="28"/>
      <c r="G35" s="28"/>
      <c r="H35" s="28"/>
    </row>
  </sheetData>
  <mergeCells count="4">
    <mergeCell ref="F12:G12"/>
    <mergeCell ref="F13:G13"/>
    <mergeCell ref="E10:F10"/>
    <mergeCell ref="E11:F11"/>
  </mergeCells>
  <conditionalFormatting sqref="O16">
    <cfRule type="cellIs" dxfId="15" priority="1" operator="greaterThanOrEqual">
      <formula>0.8</formula>
    </cfRule>
  </conditionalFormatting>
  <conditionalFormatting sqref="O16">
    <cfRule type="cellIs" dxfId="14" priority="2" operator="between">
      <formula>0.7</formula>
      <formula>0.8</formula>
    </cfRule>
  </conditionalFormatting>
  <conditionalFormatting sqref="O16">
    <cfRule type="cellIs" dxfId="13" priority="3" operator="between">
      <formula>0.6</formula>
      <formula>0.7</formula>
    </cfRule>
  </conditionalFormatting>
  <conditionalFormatting sqref="O16">
    <cfRule type="cellIs" dxfId="12" priority="4" operator="between">
      <formula>0.5</formula>
      <formula>0.6</formula>
    </cfRule>
  </conditionalFormatting>
  <conditionalFormatting sqref="O16">
    <cfRule type="cellIs" dxfId="11" priority="5" operator="between">
      <formula>0.4</formula>
      <formula>0.5</formula>
    </cfRule>
  </conditionalFormatting>
  <conditionalFormatting sqref="O16">
    <cfRule type="cellIs" dxfId="10" priority="6" operator="between">
      <formula>0.3</formula>
      <formula>0.4</formula>
    </cfRule>
  </conditionalFormatting>
  <conditionalFormatting sqref="O16">
    <cfRule type="cellIs" dxfId="9" priority="7" operator="between">
      <formula>0.2</formula>
      <formula>0.3</formula>
    </cfRule>
  </conditionalFormatting>
  <conditionalFormatting sqref="O16">
    <cfRule type="cellIs" dxfId="8" priority="8" operator="lessThan">
      <formula>0.2</formula>
    </cfRule>
  </conditionalFormatting>
  <conditionalFormatting sqref="G11:H11">
    <cfRule type="cellIs" dxfId="7" priority="9" operator="greaterThanOrEqual">
      <formula>80</formula>
    </cfRule>
  </conditionalFormatting>
  <conditionalFormatting sqref="G11:H11">
    <cfRule type="cellIs" dxfId="6" priority="10" operator="between">
      <formula>80</formula>
      <formula>70</formula>
    </cfRule>
  </conditionalFormatting>
  <conditionalFormatting sqref="G11:H11">
    <cfRule type="cellIs" dxfId="5" priority="11" operator="between">
      <formula>70</formula>
      <formula>60</formula>
    </cfRule>
  </conditionalFormatting>
  <conditionalFormatting sqref="G11:H11">
    <cfRule type="cellIs" dxfId="4" priority="12" operator="between">
      <formula>60</formula>
      <formula>50</formula>
    </cfRule>
  </conditionalFormatting>
  <conditionalFormatting sqref="G11:H11">
    <cfRule type="cellIs" dxfId="3" priority="13" operator="between">
      <formula>50</formula>
      <formula>40</formula>
    </cfRule>
  </conditionalFormatting>
  <conditionalFormatting sqref="G11:H11">
    <cfRule type="cellIs" dxfId="2" priority="14" operator="between">
      <formula>40</formula>
      <formula>30</formula>
    </cfRule>
  </conditionalFormatting>
  <conditionalFormatting sqref="G11:H11">
    <cfRule type="cellIs" dxfId="1" priority="15" operator="between">
      <formula>30</formula>
      <formula>20</formula>
    </cfRule>
  </conditionalFormatting>
  <conditionalFormatting sqref="G11:H11">
    <cfRule type="cellIs" dxfId="0" priority="16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Exo-LiFFT Calculator Worksheet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Karl Zelik</cp:lastModifiedBy>
  <dcterms:modified xsi:type="dcterms:W3CDTF">2021-09-24T14:55:21Z</dcterms:modified>
</cp:coreProperties>
</file>